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Takeoff" sheetId="1" r:id="rId1"/>
    <sheet name="Abstract" sheetId="2" r:id="rId2"/>
    <sheet name="Read me" sheetId="3" r:id="rId3"/>
  </sheets>
  <definedNames>
    <definedName name="_xlnm._FilterDatabase" localSheetId="0">'Takeoff'!A5:M105</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3">
    <numFmt numFmtId="56" formatCode="&quot;上午/下午 &quot;hh&quot;時&quot;mm&quot;分&quot;ss&quot;秒 &quot;"/>
    <numFmt numFmtId="60" formatCode="0.00#"/>
    <numFmt numFmtId="61" formatCode="0.000;[Red]-0.000"/>
  </numFmts>
  <fonts count="4">
    <font>
      <sz val="12"/>
      <color theme="1"/>
      <name val="Calibri"/>
      <family val="2"/>
      <scheme val="minor"/>
    </font>
    <font>
      <b/>
      <sz val="11"/>
      <color rgb="FFFFFFFF"/>
      <name val="Arial"/>
    </font>
    <font>
      <b/>
      <sz val="11"/>
      <color rgb="FF172B3A"/>
      <name val="Arial"/>
    </font>
    <font>
      <b/>
      <sz val="14"/>
      <color rgb="FF172B3A"/>
      <name val="Arial"/>
    </font>
  </fonts>
  <fills count="5">
    <fill>
      <patternFill patternType="none"/>
    </fill>
    <fill>
      <patternFill patternType="gray125"/>
    </fill>
    <fill>
      <patternFill patternType="solid">
        <fgColor rgb="FF243E53"/>
        <bgColor indexed="64"/>
      </patternFill>
    </fill>
    <fill>
      <patternFill patternType="solid">
        <fgColor rgb="FFFFF4D6"/>
        <bgColor indexed="64"/>
      </patternFill>
    </fill>
    <fill>
      <patternFill patternType="solid">
        <fgColor rgb="FFEEF3F7"/>
        <bgColor indexed="64"/>
      </patternFill>
    </fill>
  </fills>
  <borders count="2">
    <border>
      <left/>
      <right/>
      <top/>
      <bottom/>
      <diagonal/>
    </border>
    <border>
      <left style="thin">
        <color rgb="FFC5D0DA"/>
      </left>
      <right style="thin">
        <color rgb="FFC5D0DA"/>
      </right>
      <top style="thin">
        <color rgb="FFC5D0DA"/>
      </top>
      <bottom style="thin">
        <color rgb="FFC5D0DA"/>
      </bottom>
      <diagonal/>
    </border>
  </borders>
  <cellStyleXfs count="1">
    <xf numFmtId="0" fontId="0" fillId="0" borderId="0"/>
  </cellStyleXfs>
  <cellXfs count="19">
    <xf numFmtId="0" fontId="0" fillId="0" borderId="0" xfId="0" applyNumberFormat="1"/>
    <xf numFmtId="60" fontId="0" fillId="0" borderId="0" xfId="0" applyNumberFormat="1"/>
    <xf numFmtId="61" fontId="0" fillId="0" borderId="0" xfId="0" applyNumberFormat="1"/>
    <xf numFmtId="2" fontId="0" fillId="0" borderId="0" xfId="0" applyNumberFormat="1"/>
    <xf numFmtId="4" fontId="0" fillId="0" borderId="0" xfId="0" applyNumberFormat="1"/>
    <xf numFmtId="1" fontId="0" fillId="0" borderId="0" xfId="0" applyNumberFormat="1"/>
    <xf applyAlignment="1" applyFill="1" applyFont="1" numFmtId="0" fontId="3" fillId="0" borderId="0" xfId="0" applyNumberFormat="1">
      <alignment vertical="center"/>
    </xf>
    <xf applyAlignment="1" applyFill="1" applyFont="1" applyBorder="1" numFmtId="0" fontId="2" fillId="0" borderId="1" xfId="0" applyNumberFormat="1">
      <alignment vertical="center" wrapText="1"/>
    </xf>
    <xf applyAlignment="1" applyFill="1" applyFont="1" applyBorder="1" numFmtId="0" fontId="0" fillId="3" borderId="1" xfId="0" applyNumberFormat="1">
      <alignment vertical="center" wrapText="1"/>
    </xf>
    <xf applyAlignment="1" applyFill="1" applyFont="1" numFmtId="0" fontId="0" fillId="0" borderId="0" xfId="0" applyNumberFormat="1">
      <alignment vertical="center"/>
    </xf>
    <xf applyAlignment="1" applyFill="1" applyFont="1" applyBorder="1" numFmtId="0" fontId="1" fillId="2" borderId="1" xfId="0" applyNumberFormat="1">
      <alignment vertical="center" wrapText="1" horizontal="center"/>
    </xf>
    <xf applyAlignment="1" applyFill="1" applyFont="1" applyBorder="1" numFmtId="0" fontId="0" fillId="0" borderId="1" xfId="0" applyNumberFormat="1">
      <alignment vertical="center" wrapText="1"/>
    </xf>
    <xf applyAlignment="1" applyFill="1" applyFont="1" applyBorder="1" numFmtId="60" fontId="0" fillId="3" borderId="1" xfId="0" applyNumberFormat="1">
      <alignment vertical="center" wrapText="1"/>
    </xf>
    <xf applyAlignment="1" applyFill="1" applyFont="1" applyBorder="1" numFmtId="61" fontId="0" fillId="4" borderId="1" xfId="0" applyNumberFormat="1">
      <alignment vertical="center" wrapText="1"/>
    </xf>
    <xf applyAlignment="1" applyFill="1" applyFont="1" applyBorder="1" numFmtId="2" fontId="0" fillId="4" borderId="1" xfId="0" applyNumberFormat="1">
      <alignment vertical="center" wrapText="1"/>
    </xf>
    <xf applyAlignment="1" applyFill="1" applyFont="1" applyBorder="1" numFmtId="4" fontId="0" fillId="4" borderId="1" xfId="0" applyNumberFormat="1">
      <alignment vertical="center" wrapText="1"/>
    </xf>
    <xf applyAlignment="1" applyFill="1" applyFont="1" applyBorder="1" numFmtId="1" fontId="0" fillId="4" borderId="1" xfId="0" applyNumberFormat="1">
      <alignment vertical="center" wrapText="1"/>
    </xf>
    <xf applyAlignment="1" applyFill="1" applyFont="1" applyBorder="1" numFmtId="0" fontId="0" fillId="4" borderId="1" xfId="0" applyNumberFormat="1">
      <alignment vertical="center" wrapText="1"/>
    </xf>
    <xf applyAlignment="1" applyFill="1" applyFont="1" applyBorder="1" numFmtId="0" fontId="2" fillId="0" borderId="1" xfId="0" applyNumberFormat="1">
      <alignment vertic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law.resource.org/pub/in/bis/S03/is.1200.3.1976.pdf" TargetMode="External"/><Relationship Id="rId2" Type="http://schemas.openxmlformats.org/officeDocument/2006/relationships/hyperlink" Target="https://sitesetu.app/blog/quantity-takeoff-sheet-excel-template" TargetMode="External"/><Relationship Id="rId3" Type="http://schemas.openxmlformats.org/officeDocument/2006/relationships/hyperlink" Target="https://sitesetu.app/blog/is-1200-method-of-measurement-guide-india" TargetMode="External"/></Relationships>
</file>

<file path=xl/worksheets/sheet1.xml><?xml version="1.0" encoding="utf-8"?>
<worksheet xmlns="http://schemas.openxmlformats.org/spreadsheetml/2006/main" xmlns:r="http://schemas.openxmlformats.org/officeDocument/2006/relationships">
  <dimension ref="A1:M105"/>
  <sheetViews>
    <sheetView workbookViewId="0" showGridLines="0">
      <pane ySplit="5" topLeftCell="A6" activePane="bottomLeft" state="frozen"/>
    </sheetView>
  </sheetViews>
  <cols>
    <col min="1" max="1" width="10.83203125" customWidth="1"/>
    <col min="2" max="2" width="40.83203125" customWidth="1"/>
    <col min="3" max="3" width="22.83203125" customWidth="1"/>
    <col min="4" max="4" width="20.83203125" customWidth="1"/>
    <col min="5" max="5" width="7.83203125" customWidth="1"/>
    <col min="6" max="6" width="8.83203125" customWidth="1"/>
    <col min="7" max="7" width="8.83203125" customWidth="1"/>
    <col min="8" max="8" width="9.83203125" customWidth="1"/>
    <col min="9" max="9" width="11.83203125" customWidth="1"/>
    <col min="10" max="10" width="7.83203125" customWidth="1"/>
    <col min="11" max="11" width="11.83203125" customWidth="1"/>
    <col min="12" max="12" width="22.83203125" customWidth="1"/>
    <col min="13" max="13" width="52.83203125" customWidth="1"/>
  </cols>
  <sheetData>
    <row r="1" ht="26" customHeight="1">
      <c r="A1" t="str" s="6">
        <v>Quantity takeoff sheet</v>
      </c>
    </row>
    <row r="2" ht="48" customHeight="1">
      <c r="A2" t="str" s="7">
        <v>Project</v>
      </c>
      <c r="B2" t="str" s="8">
        <v>Worked example: replace with your project</v>
      </c>
      <c r="C2" t="str" s="7">
        <v>Drawings and revision</v>
      </c>
      <c r="D2" t="str" s="8">
        <v>S-01 to S-03, A-01, A-02 (illustrative)</v>
      </c>
    </row>
    <row r="3" ht="34" customHeight="1">
      <c r="A3" t="str" s="7">
        <v>Prepared by</v>
      </c>
      <c r="B3" s="8"/>
      <c r="C3" t="str" s="7">
        <v>Checked by</v>
      </c>
      <c r="D3" s="8"/>
    </row>
    <row r="4" ht="22" customHeight="1">
      <c r="A4" t="str" s="9">
        <v>Enter No. and dimensions in metres. Leave a dimension blank if the unit needs fewer (blank counts as 1). Put Y in K for a deduction. Column I is a formula.</v>
      </c>
    </row>
    <row r="5" ht="32" customHeight="1">
      <c r="A5" t="str" s="10">
        <v>Item no</v>
      </c>
      <c r="B5" t="str" s="10">
        <v>Description</v>
      </c>
      <c r="C5" t="str" s="10">
        <v>Drawing ref</v>
      </c>
      <c r="D5" t="str" s="10">
        <v>Location / grid</v>
      </c>
      <c r="E5" t="str" s="10">
        <v>No.</v>
      </c>
      <c r="F5" t="str" s="10">
        <v>L (m)</v>
      </c>
      <c r="G5" t="str" s="10">
        <v>B (m)</v>
      </c>
      <c r="H5" t="str" s="10">
        <v>D/H (m)</v>
      </c>
      <c r="I5" t="str" s="10">
        <v>Quantity</v>
      </c>
      <c r="J5" t="str" s="10">
        <v>Unit</v>
      </c>
      <c r="K5" t="str" s="10">
        <v>Deduction? (Y/N)</v>
      </c>
      <c r="L5" t="str" s="10">
        <v>IS 1200 part / clause</v>
      </c>
      <c r="M5" t="str" s="10">
        <v>Remarks</v>
      </c>
    </row>
    <row r="6" ht="34" customHeight="1">
      <c r="A6" t="str" s="11">
        <v>RCC-01</v>
      </c>
      <c r="B6" t="str" s="11">
        <v>RCC M20 in isolated footings, mark F1</v>
      </c>
      <c r="C6" t="str" s="11">
        <v>S-01 footing schedule</v>
      </c>
      <c r="D6" t="str" s="11">
        <v>8 locations per S-01</v>
      </c>
      <c r="E6" s="8">
        <v>8</v>
      </c>
      <c r="F6" s="12">
        <v>1.5</v>
      </c>
      <c r="G6" s="12">
        <v>1.5</v>
      </c>
      <c r="H6" s="12">
        <v>0.45</v>
      </c>
      <c r="I6" s="13">
        <f>IF(COUNT(E6:H6)=0,"",IF(MIN(E6:H6)&lt;0,NA(),IF(K6="Y",-1,1)*IF(E6="",1,E6)*IF(F6="",1,F6)*IF(G6="",1,G6)*IF(H6="",1,H6)))</f>
        <v>8.1</v>
      </c>
      <c r="J6" t="str" s="11">
        <v>cum</v>
      </c>
      <c r="K6" t="str" s="8">
        <v>N</v>
      </c>
      <c r="L6" t="str" s="11">
        <v>Part 2</v>
      </c>
      <c r="M6" t="str" s="11">
        <v>Uniform depth. PCC, excavation, formwork and steel are separate items.</v>
      </c>
    </row>
    <row r="7" ht="34" customHeight="1">
      <c r="A7" t="str" s="11">
        <v>RCC-01</v>
      </c>
      <c r="B7" t="str" s="11">
        <v>RCC M20 in isolated footings, mark F2</v>
      </c>
      <c r="C7" t="str" s="11">
        <v>S-01 footing schedule</v>
      </c>
      <c r="D7" t="str" s="11">
        <v>4 locations per S-01</v>
      </c>
      <c r="E7" s="8">
        <v>4</v>
      </c>
      <c r="F7" s="12">
        <v>1.2</v>
      </c>
      <c r="G7" s="12">
        <v>1.2</v>
      </c>
      <c r="H7" s="12">
        <v>0.4</v>
      </c>
      <c r="I7" s="13">
        <f>IF(COUNT(E7:H7)=0,"",IF(MIN(E7:H7)&lt;0,NA(),IF(K7="Y",-1,1)*IF(E7="",1,E7)*IF(F7="",1,F7)*IF(G7="",1,G7)*IF(H7="",1,H7)))</f>
        <v>2.304</v>
      </c>
      <c r="J7" t="str" s="11">
        <v>cum</v>
      </c>
      <c r="K7" t="str" s="8">
        <v>N</v>
      </c>
      <c r="L7" t="str" s="11">
        <v>Part 2</v>
      </c>
      <c r="M7" t="str" s="11">
        <v>Same item code as F1, so both rows add up to one BOQ quantity.</v>
      </c>
    </row>
    <row r="8" ht="48" customHeight="1">
      <c r="A8" t="str" s="11">
        <v>RCC-02</v>
      </c>
      <c r="B8" t="str" s="11">
        <v>RCC M25 in columns C1, top of footing to slab soffit</v>
      </c>
      <c r="C8" t="str" s="11">
        <v>S-02 column schedule</v>
      </c>
      <c r="D8" t="str" s="11">
        <v>12 locations per S-02</v>
      </c>
      <c r="E8" s="8">
        <v>12</v>
      </c>
      <c r="F8" s="12">
        <v>0.23</v>
      </c>
      <c r="G8" s="12">
        <v>0.45</v>
      </c>
      <c r="H8" s="12">
        <v>3</v>
      </c>
      <c r="I8" s="13">
        <f>IF(COUNT(E8:H8)=0,"",IF(MIN(E8:H8)&lt;0,NA(),IF(K8="Y",-1,1)*IF(E8="",1,E8)*IF(F8="",1,F8)*IF(G8="",1,G8)*IF(H8="",1,H8)))</f>
        <v>3.726000000000001</v>
      </c>
      <c r="J8" t="str" s="11">
        <v>cum</v>
      </c>
      <c r="K8" t="str" s="8">
        <v>N</v>
      </c>
      <c r="L8" t="str" s="11">
        <v>Part 2</v>
      </c>
      <c r="M8" t="str" s="11">
        <v>Different grade, so a separate item. Columns stop at the slab soffit because the slab is measured over its full area.</v>
      </c>
    </row>
    <row r="9" ht="62" customHeight="1">
      <c r="A9" t="str" s="11">
        <v>BW-01</v>
      </c>
      <c r="B9" t="str" s="11">
        <v>Brickwork 230 mm in superstructure, wall on grid 1 between A and B</v>
      </c>
      <c r="C9" t="str" s="11">
        <v>A-01 ground floor plan; A-02 section</v>
      </c>
      <c r="D9" t="str" s="11">
        <v>Grid 1, A–B</v>
      </c>
      <c r="E9" s="8">
        <v>1</v>
      </c>
      <c r="F9" s="12">
        <v>4.55</v>
      </c>
      <c r="G9" s="12">
        <v>0.23</v>
      </c>
      <c r="H9" s="12">
        <v>2.8</v>
      </c>
      <c r="I9" s="13">
        <f>IF(COUNT(E9:H9)=0,"",IF(MIN(E9:H9)&lt;0,NA(),IF(K9="Y",-1,1)*IF(E9="",1,E9)*IF(F9="",1,F9)*IF(G9="",1,G9)*IF(H9="",1,H9)))</f>
        <v>2.9301999999999997</v>
      </c>
      <c r="J9" t="str" s="11">
        <v>cum</v>
      </c>
      <c r="K9" t="str" s="8">
        <v>N</v>
      </c>
      <c r="L9" t="str" s="11">
        <v>Part 3:1976 cl. 4.1, 4.1.1</v>
      </c>
      <c r="M9" t="str" s="11">
        <v>Clear length between columns; height from plinth to beam soffit. Taken in cum to match the BOQ item; cl. 4.1.1 measures walls one brick thick or less in sqm stating thickness.</v>
      </c>
    </row>
    <row r="10" ht="48" customHeight="1">
      <c r="A10" t="str" s="11">
        <v>BW-01</v>
      </c>
      <c r="B10" t="str" s="11">
        <v>Deduct door D1: opening 1.00 × 2.10 m plus its separate 0.15 m lintel</v>
      </c>
      <c r="C10" t="str" s="11">
        <v>A-01; door schedule</v>
      </c>
      <c r="D10" t="str" s="11">
        <v>Grid 1, A–B</v>
      </c>
      <c r="E10" s="8">
        <v>1</v>
      </c>
      <c r="F10" s="12">
        <v>1</v>
      </c>
      <c r="G10" s="12">
        <v>0.23</v>
      </c>
      <c r="H10" s="12">
        <v>2.25</v>
      </c>
      <c r="I10" s="13">
        <f>IF(COUNT(E10:H10)=0,"",IF(MIN(E10:H10)&lt;0,NA(),IF(K10="Y",-1,1)*IF(E10="",1,E10)*IF(F10="",1,F10)*IF(G10="",1,G10)*IF(H10="",1,H10)))</f>
        <v>-0.5175000000000001</v>
      </c>
      <c r="J10" t="str" s="11">
        <v>cum</v>
      </c>
      <c r="K10" t="str" s="8">
        <v>Y</v>
      </c>
      <c r="L10" t="str" s="11">
        <v>Part 3:1976 cl. 4.1.4(b) and Note</v>
      </c>
      <c r="M10" t="str" s="11">
        <v>Opening 2.25 sqm, over 0.1 sqm: deduct. Lintel ends (0.23 × 0.15 = 0.0345 sqm in section) are not deducted, cl. 4.1.4(a).</v>
      </c>
    </row>
    <row r="11" ht="34" customHeight="1">
      <c r="A11" t="str" s="11">
        <v>BW-01</v>
      </c>
      <c r="B11" t="str" s="11">
        <v>Deduct window W1: opening 1.50 × 1.20 m plus its separate 0.15 m lintel</v>
      </c>
      <c r="C11" t="str" s="11">
        <v>A-01; window schedule</v>
      </c>
      <c r="D11" t="str" s="11">
        <v>Grid 1, A–B</v>
      </c>
      <c r="E11" s="8">
        <v>1</v>
      </c>
      <c r="F11" s="12">
        <v>1.5</v>
      </c>
      <c r="G11" s="12">
        <v>0.23</v>
      </c>
      <c r="H11" s="12">
        <v>1.35</v>
      </c>
      <c r="I11" s="13">
        <f>IF(COUNT(E11:H11)=0,"",IF(MIN(E11:H11)&lt;0,NA(),IF(K11="Y",-1,1)*IF(E11="",1,E11)*IF(F11="",1,F11)*IF(G11="",1,G11)*IF(H11="",1,H11)))</f>
        <v>-0.46575000000000005</v>
      </c>
      <c r="J11" t="str" s="11">
        <v>cum</v>
      </c>
      <c r="K11" t="str" s="8">
        <v>Y</v>
      </c>
      <c r="L11" t="str" s="11">
        <v>Part 3:1976 cl. 4.1.4(b) and Note</v>
      </c>
      <c r="M11" t="str" s="11">
        <v>Opening 2.025 sqm, over 0.1 sqm: deduct.</v>
      </c>
    </row>
    <row r="12" ht="34" customHeight="1">
      <c r="A12" t="str" s="11">
        <v>BW-01</v>
      </c>
      <c r="B12" t="str" s="11">
        <v>Vent V1, 0.30 × 0.30 m (0.09 sqm): not deducted</v>
      </c>
      <c r="C12" t="str" s="11">
        <v>A-01</v>
      </c>
      <c r="D12" t="str" s="11">
        <v>Grid 1, A–B</v>
      </c>
      <c r="E12" s="8"/>
      <c r="F12" s="12"/>
      <c r="G12" s="12"/>
      <c r="H12" s="12"/>
      <c r="I12" t="str" s="13">
        <f>IF(COUNT(E12:H12)=0,"",IF(MIN(E12:H12)&lt;0,NA(),IF(K12="Y",-1,1)*IF(E12="",1,E12)*IF(F12="",1,F12)*IF(G12="",1,G12)*IF(H12="",1,H12)))</f>
        <v/>
      </c>
      <c r="J12" t="str" s="11">
        <v>cum</v>
      </c>
      <c r="K12" t="str" s="8">
        <v>N</v>
      </c>
      <c r="L12" t="str" s="11">
        <v>Part 3:1976 cl. 4.1.4(b)</v>
      </c>
      <c r="M12" t="str" s="11">
        <v>Up to 0.1 sqm, so no deduction. Kept as a record that it was checked; no dimensions entered.</v>
      </c>
    </row>
    <row r="13" ht="48" customHeight="1">
      <c r="A13" t="str" s="11">
        <v>RCC-03</v>
      </c>
      <c r="B13" t="str" s="11">
        <v>RCC M20 in 150 mm roof slab S1, overall</v>
      </c>
      <c r="C13" t="str" s="11">
        <v>S-03 slab layout</v>
      </c>
      <c r="D13" t="str" s="11">
        <v>Roof, full slab</v>
      </c>
      <c r="E13" s="8">
        <v>1</v>
      </c>
      <c r="F13" s="12">
        <v>9.2</v>
      </c>
      <c r="G13" s="12">
        <v>6.4</v>
      </c>
      <c r="H13" s="12">
        <v>0.15</v>
      </c>
      <c r="I13" s="13">
        <f>IF(COUNT(E13:H13)=0,"",IF(MIN(E13:H13)&lt;0,NA(),IF(K13="Y",-1,1)*IF(E13="",1,E13)*IF(F13="",1,F13)*IF(G13="",1,G13)*IF(H13="",1,H13)))</f>
        <v>8.831999999999999</v>
      </c>
      <c r="J13" t="str" s="11">
        <v>cum</v>
      </c>
      <c r="K13" t="str" s="8">
        <v>N</v>
      </c>
      <c r="L13" t="str" s="11">
        <v>Part 2</v>
      </c>
      <c r="M13" t="str" s="11">
        <v>Measured over its full area. Beams are measured below the slab soffit under their own item (not shown).</v>
      </c>
    </row>
    <row r="14" ht="20" customHeight="1">
      <c r="A14" t="str" s="11">
        <v>RCC-03</v>
      </c>
      <c r="B14" t="str" s="11">
        <v>Deduct staircase opening 2.40 × 1.20 m</v>
      </c>
      <c r="C14" t="str" s="11">
        <v>S-03 slab layout</v>
      </c>
      <c r="D14" t="str" s="11">
        <v>Roof, stair well</v>
      </c>
      <c r="E14" s="8">
        <v>1</v>
      </c>
      <c r="F14" s="12">
        <v>2.4</v>
      </c>
      <c r="G14" s="12">
        <v>1.2</v>
      </c>
      <c r="H14" s="12">
        <v>0.15</v>
      </c>
      <c r="I14" s="13">
        <f>IF(COUNT(E14:H14)=0,"",IF(MIN(E14:H14)&lt;0,NA(),IF(K14="Y",-1,1)*IF(E14="",1,E14)*IF(F14="",1,F14)*IF(G14="",1,G14)*IF(H14="",1,H14)))</f>
        <v>-0.432</v>
      </c>
      <c r="J14" t="str" s="11">
        <v>cum</v>
      </c>
      <c r="K14" t="str" s="8">
        <v>Y</v>
      </c>
      <c r="L14" t="str" s="11">
        <v>Part 2</v>
      </c>
      <c r="M14" t="str" s="11">
        <v>Opening 2.88 sqm, over 0.1 sqm: deduct.</v>
      </c>
    </row>
    <row r="15" ht="34" customHeight="1">
      <c r="A15" t="str" s="11">
        <v>RCC-03</v>
      </c>
      <c r="B15" t="str" s="11">
        <v>Pipe opening 0.30 × 0.30 m (0.09 sqm): not deducted</v>
      </c>
      <c r="C15" t="str" s="11">
        <v>S-03 slab layout</v>
      </c>
      <c r="D15" t="str" s="11">
        <v>Roof, service shaft</v>
      </c>
      <c r="E15" s="8"/>
      <c r="F15" s="12"/>
      <c r="G15" s="12"/>
      <c r="H15" s="12"/>
      <c r="I15" t="str" s="13">
        <f>IF(COUNT(E15:H15)=0,"",IF(MIN(E15:H15)&lt;0,NA(),IF(K15="Y",-1,1)*IF(E15="",1,E15)*IF(F15="",1,F15)*IF(G15="",1,G15)*IF(H15="",1,H15)))</f>
        <v/>
      </c>
      <c r="J15" t="str" s="11">
        <v>cum</v>
      </c>
      <c r="K15" t="str" s="8">
        <v>N</v>
      </c>
      <c r="L15" t="str" s="11">
        <v>Part 2</v>
      </c>
      <c r="M15" t="str" s="11">
        <v>Openings up to 0.1 sqm are not deducted in concrete.</v>
      </c>
    </row>
    <row r="16">
      <c r="A16" s="11"/>
      <c r="B16" s="11"/>
      <c r="C16" s="11"/>
      <c r="D16" s="11"/>
      <c r="E16" s="8"/>
      <c r="F16" s="12"/>
      <c r="G16" s="12"/>
      <c r="H16" s="12"/>
      <c r="I16" t="str" s="13">
        <f>IF(COUNT(E16:H16)=0,"",IF(MIN(E16:H16)&lt;0,NA(),IF(K16="Y",-1,1)*IF(E16="",1,E16)*IF(F16="",1,F16)*IF(G16="",1,G16)*IF(H16="",1,H16)))</f>
        <v/>
      </c>
      <c r="J16" s="11"/>
      <c r="K16" s="8"/>
      <c r="L16" s="11"/>
      <c r="M16" s="11"/>
    </row>
    <row r="17">
      <c r="A17" s="11"/>
      <c r="B17" s="11"/>
      <c r="C17" s="11"/>
      <c r="D17" s="11"/>
      <c r="E17" s="8"/>
      <c r="F17" s="12"/>
      <c r="G17" s="12"/>
      <c r="H17" s="12"/>
      <c r="I17" t="str" s="13">
        <f>IF(COUNT(E17:H17)=0,"",IF(MIN(E17:H17)&lt;0,NA(),IF(K17="Y",-1,1)*IF(E17="",1,E17)*IF(F17="",1,F17)*IF(G17="",1,G17)*IF(H17="",1,H17)))</f>
        <v/>
      </c>
      <c r="J17" s="11"/>
      <c r="K17" s="8"/>
      <c r="L17" s="11"/>
      <c r="M17" s="11"/>
    </row>
    <row r="18">
      <c r="A18" s="11"/>
      <c r="B18" s="11"/>
      <c r="C18" s="11"/>
      <c r="D18" s="11"/>
      <c r="E18" s="8"/>
      <c r="F18" s="12"/>
      <c r="G18" s="12"/>
      <c r="H18" s="12"/>
      <c r="I18" t="str" s="13">
        <f>IF(COUNT(E18:H18)=0,"",IF(MIN(E18:H18)&lt;0,NA(),IF(K18="Y",-1,1)*IF(E18="",1,E18)*IF(F18="",1,F18)*IF(G18="",1,G18)*IF(H18="",1,H18)))</f>
        <v/>
      </c>
      <c r="J18" s="11"/>
      <c r="K18" s="8"/>
      <c r="L18" s="11"/>
      <c r="M18" s="11"/>
    </row>
    <row r="19">
      <c r="A19" s="11"/>
      <c r="B19" s="11"/>
      <c r="C19" s="11"/>
      <c r="D19" s="11"/>
      <c r="E19" s="8"/>
      <c r="F19" s="12"/>
      <c r="G19" s="12"/>
      <c r="H19" s="12"/>
      <c r="I19" t="str" s="13">
        <f>IF(COUNT(E19:H19)=0,"",IF(MIN(E19:H19)&lt;0,NA(),IF(K19="Y",-1,1)*IF(E19="",1,E19)*IF(F19="",1,F19)*IF(G19="",1,G19)*IF(H19="",1,H19)))</f>
        <v/>
      </c>
      <c r="J19" s="11"/>
      <c r="K19" s="8"/>
      <c r="L19" s="11"/>
      <c r="M19" s="11"/>
    </row>
    <row r="20">
      <c r="A20" s="11"/>
      <c r="B20" s="11"/>
      <c r="C20" s="11"/>
      <c r="D20" s="11"/>
      <c r="E20" s="8"/>
      <c r="F20" s="12"/>
      <c r="G20" s="12"/>
      <c r="H20" s="12"/>
      <c r="I20" t="str" s="13">
        <f>IF(COUNT(E20:H20)=0,"",IF(MIN(E20:H20)&lt;0,NA(),IF(K20="Y",-1,1)*IF(E20="",1,E20)*IF(F20="",1,F20)*IF(G20="",1,G20)*IF(H20="",1,H20)))</f>
        <v/>
      </c>
      <c r="J20" s="11"/>
      <c r="K20" s="8"/>
      <c r="L20" s="11"/>
      <c r="M20" s="11"/>
    </row>
    <row r="21">
      <c r="A21" s="11"/>
      <c r="B21" s="11"/>
      <c r="C21" s="11"/>
      <c r="D21" s="11"/>
      <c r="E21" s="8"/>
      <c r="F21" s="12"/>
      <c r="G21" s="12"/>
      <c r="H21" s="12"/>
      <c r="I21" t="str" s="13">
        <f>IF(COUNT(E21:H21)=0,"",IF(MIN(E21:H21)&lt;0,NA(),IF(K21="Y",-1,1)*IF(E21="",1,E21)*IF(F21="",1,F21)*IF(G21="",1,G21)*IF(H21="",1,H21)))</f>
        <v/>
      </c>
      <c r="J21" s="11"/>
      <c r="K21" s="8"/>
      <c r="L21" s="11"/>
      <c r="M21" s="11"/>
    </row>
    <row r="22">
      <c r="A22" s="11"/>
      <c r="B22" s="11"/>
      <c r="C22" s="11"/>
      <c r="D22" s="11"/>
      <c r="E22" s="8"/>
      <c r="F22" s="12"/>
      <c r="G22" s="12"/>
      <c r="H22" s="12"/>
      <c r="I22" t="str" s="13">
        <f>IF(COUNT(E22:H22)=0,"",IF(MIN(E22:H22)&lt;0,NA(),IF(K22="Y",-1,1)*IF(E22="",1,E22)*IF(F22="",1,F22)*IF(G22="",1,G22)*IF(H22="",1,H22)))</f>
        <v/>
      </c>
      <c r="J22" s="11"/>
      <c r="K22" s="8"/>
      <c r="L22" s="11"/>
      <c r="M22" s="11"/>
    </row>
    <row r="23">
      <c r="A23" s="11"/>
      <c r="B23" s="11"/>
      <c r="C23" s="11"/>
      <c r="D23" s="11"/>
      <c r="E23" s="8"/>
      <c r="F23" s="12"/>
      <c r="G23" s="12"/>
      <c r="H23" s="12"/>
      <c r="I23" t="str" s="13">
        <f>IF(COUNT(E23:H23)=0,"",IF(MIN(E23:H23)&lt;0,NA(),IF(K23="Y",-1,1)*IF(E23="",1,E23)*IF(F23="",1,F23)*IF(G23="",1,G23)*IF(H23="",1,H23)))</f>
        <v/>
      </c>
      <c r="J23" s="11"/>
      <c r="K23" s="8"/>
      <c r="L23" s="11"/>
      <c r="M23" s="11"/>
    </row>
    <row r="24">
      <c r="A24" s="11"/>
      <c r="B24" s="11"/>
      <c r="C24" s="11"/>
      <c r="D24" s="11"/>
      <c r="E24" s="8"/>
      <c r="F24" s="12"/>
      <c r="G24" s="12"/>
      <c r="H24" s="12"/>
      <c r="I24" t="str" s="13">
        <f>IF(COUNT(E24:H24)=0,"",IF(MIN(E24:H24)&lt;0,NA(),IF(K24="Y",-1,1)*IF(E24="",1,E24)*IF(F24="",1,F24)*IF(G24="",1,G24)*IF(H24="",1,H24)))</f>
        <v/>
      </c>
      <c r="J24" s="11"/>
      <c r="K24" s="8"/>
      <c r="L24" s="11"/>
      <c r="M24" s="11"/>
    </row>
    <row r="25">
      <c r="A25" s="11"/>
      <c r="B25" s="11"/>
      <c r="C25" s="11"/>
      <c r="D25" s="11"/>
      <c r="E25" s="8"/>
      <c r="F25" s="12"/>
      <c r="G25" s="12"/>
      <c r="H25" s="12"/>
      <c r="I25" t="str" s="13">
        <f>IF(COUNT(E25:H25)=0,"",IF(MIN(E25:H25)&lt;0,NA(),IF(K25="Y",-1,1)*IF(E25="",1,E25)*IF(F25="",1,F25)*IF(G25="",1,G25)*IF(H25="",1,H25)))</f>
        <v/>
      </c>
      <c r="J25" s="11"/>
      <c r="K25" s="8"/>
      <c r="L25" s="11"/>
      <c r="M25" s="11"/>
    </row>
    <row r="26">
      <c r="A26" s="11"/>
      <c r="B26" s="11"/>
      <c r="C26" s="11"/>
      <c r="D26" s="11"/>
      <c r="E26" s="8"/>
      <c r="F26" s="12"/>
      <c r="G26" s="12"/>
      <c r="H26" s="12"/>
      <c r="I26" t="str" s="13">
        <f>IF(COUNT(E26:H26)=0,"",IF(MIN(E26:H26)&lt;0,NA(),IF(K26="Y",-1,1)*IF(E26="",1,E26)*IF(F26="",1,F26)*IF(G26="",1,G26)*IF(H26="",1,H26)))</f>
        <v/>
      </c>
      <c r="J26" s="11"/>
      <c r="K26" s="8"/>
      <c r="L26" s="11"/>
      <c r="M26" s="11"/>
    </row>
    <row r="27">
      <c r="A27" s="11"/>
      <c r="B27" s="11"/>
      <c r="C27" s="11"/>
      <c r="D27" s="11"/>
      <c r="E27" s="8"/>
      <c r="F27" s="12"/>
      <c r="G27" s="12"/>
      <c r="H27" s="12"/>
      <c r="I27" t="str" s="13">
        <f>IF(COUNT(E27:H27)=0,"",IF(MIN(E27:H27)&lt;0,NA(),IF(K27="Y",-1,1)*IF(E27="",1,E27)*IF(F27="",1,F27)*IF(G27="",1,G27)*IF(H27="",1,H27)))</f>
        <v/>
      </c>
      <c r="J27" s="11"/>
      <c r="K27" s="8"/>
      <c r="L27" s="11"/>
      <c r="M27" s="11"/>
    </row>
    <row r="28">
      <c r="A28" s="11"/>
      <c r="B28" s="11"/>
      <c r="C28" s="11"/>
      <c r="D28" s="11"/>
      <c r="E28" s="8"/>
      <c r="F28" s="12"/>
      <c r="G28" s="12"/>
      <c r="H28" s="12"/>
      <c r="I28" t="str" s="13">
        <f>IF(COUNT(E28:H28)=0,"",IF(MIN(E28:H28)&lt;0,NA(),IF(K28="Y",-1,1)*IF(E28="",1,E28)*IF(F28="",1,F28)*IF(G28="",1,G28)*IF(H28="",1,H28)))</f>
        <v/>
      </c>
      <c r="J28" s="11"/>
      <c r="K28" s="8"/>
      <c r="L28" s="11"/>
      <c r="M28" s="11"/>
    </row>
    <row r="29">
      <c r="A29" s="11"/>
      <c r="B29" s="11"/>
      <c r="C29" s="11"/>
      <c r="D29" s="11"/>
      <c r="E29" s="8"/>
      <c r="F29" s="12"/>
      <c r="G29" s="12"/>
      <c r="H29" s="12"/>
      <c r="I29" t="str" s="13">
        <f>IF(COUNT(E29:H29)=0,"",IF(MIN(E29:H29)&lt;0,NA(),IF(K29="Y",-1,1)*IF(E29="",1,E29)*IF(F29="",1,F29)*IF(G29="",1,G29)*IF(H29="",1,H29)))</f>
        <v/>
      </c>
      <c r="J29" s="11"/>
      <c r="K29" s="8"/>
      <c r="L29" s="11"/>
      <c r="M29" s="11"/>
    </row>
    <row r="30">
      <c r="A30" s="11"/>
      <c r="B30" s="11"/>
      <c r="C30" s="11"/>
      <c r="D30" s="11"/>
      <c r="E30" s="8"/>
      <c r="F30" s="12"/>
      <c r="G30" s="12"/>
      <c r="H30" s="12"/>
      <c r="I30" t="str" s="13">
        <f>IF(COUNT(E30:H30)=0,"",IF(MIN(E30:H30)&lt;0,NA(),IF(K30="Y",-1,1)*IF(E30="",1,E30)*IF(F30="",1,F30)*IF(G30="",1,G30)*IF(H30="",1,H30)))</f>
        <v/>
      </c>
      <c r="J30" s="11"/>
      <c r="K30" s="8"/>
      <c r="L30" s="11"/>
      <c r="M30" s="11"/>
    </row>
    <row r="31">
      <c r="A31" s="11"/>
      <c r="B31" s="11"/>
      <c r="C31" s="11"/>
      <c r="D31" s="11"/>
      <c r="E31" s="8"/>
      <c r="F31" s="12"/>
      <c r="G31" s="12"/>
      <c r="H31" s="12"/>
      <c r="I31" t="str" s="13">
        <f>IF(COUNT(E31:H31)=0,"",IF(MIN(E31:H31)&lt;0,NA(),IF(K31="Y",-1,1)*IF(E31="",1,E31)*IF(F31="",1,F31)*IF(G31="",1,G31)*IF(H31="",1,H31)))</f>
        <v/>
      </c>
      <c r="J31" s="11"/>
      <c r="K31" s="8"/>
      <c r="L31" s="11"/>
      <c r="M31" s="11"/>
    </row>
    <row r="32">
      <c r="A32" s="11"/>
      <c r="B32" s="11"/>
      <c r="C32" s="11"/>
      <c r="D32" s="11"/>
      <c r="E32" s="8"/>
      <c r="F32" s="12"/>
      <c r="G32" s="12"/>
      <c r="H32" s="12"/>
      <c r="I32" t="str" s="13">
        <f>IF(COUNT(E32:H32)=0,"",IF(MIN(E32:H32)&lt;0,NA(),IF(K32="Y",-1,1)*IF(E32="",1,E32)*IF(F32="",1,F32)*IF(G32="",1,G32)*IF(H32="",1,H32)))</f>
        <v/>
      </c>
      <c r="J32" s="11"/>
      <c r="K32" s="8"/>
      <c r="L32" s="11"/>
      <c r="M32" s="11"/>
    </row>
    <row r="33">
      <c r="A33" s="11"/>
      <c r="B33" s="11"/>
      <c r="C33" s="11"/>
      <c r="D33" s="11"/>
      <c r="E33" s="8"/>
      <c r="F33" s="12"/>
      <c r="G33" s="12"/>
      <c r="H33" s="12"/>
      <c r="I33" t="str" s="13">
        <f>IF(COUNT(E33:H33)=0,"",IF(MIN(E33:H33)&lt;0,NA(),IF(K33="Y",-1,1)*IF(E33="",1,E33)*IF(F33="",1,F33)*IF(G33="",1,G33)*IF(H33="",1,H33)))</f>
        <v/>
      </c>
      <c r="J33" s="11"/>
      <c r="K33" s="8"/>
      <c r="L33" s="11"/>
      <c r="M33" s="11"/>
    </row>
    <row r="34">
      <c r="A34" s="11"/>
      <c r="B34" s="11"/>
      <c r="C34" s="11"/>
      <c r="D34" s="11"/>
      <c r="E34" s="8"/>
      <c r="F34" s="12"/>
      <c r="G34" s="12"/>
      <c r="H34" s="12"/>
      <c r="I34" t="str" s="13">
        <f>IF(COUNT(E34:H34)=0,"",IF(MIN(E34:H34)&lt;0,NA(),IF(K34="Y",-1,1)*IF(E34="",1,E34)*IF(F34="",1,F34)*IF(G34="",1,G34)*IF(H34="",1,H34)))</f>
        <v/>
      </c>
      <c r="J34" s="11"/>
      <c r="K34" s="8"/>
      <c r="L34" s="11"/>
      <c r="M34" s="11"/>
    </row>
    <row r="35">
      <c r="A35" s="11"/>
      <c r="B35" s="11"/>
      <c r="C35" s="11"/>
      <c r="D35" s="11"/>
      <c r="E35" s="8"/>
      <c r="F35" s="12"/>
      <c r="G35" s="12"/>
      <c r="H35" s="12"/>
      <c r="I35" t="str" s="13">
        <f>IF(COUNT(E35:H35)=0,"",IF(MIN(E35:H35)&lt;0,NA(),IF(K35="Y",-1,1)*IF(E35="",1,E35)*IF(F35="",1,F35)*IF(G35="",1,G35)*IF(H35="",1,H35)))</f>
        <v/>
      </c>
      <c r="J35" s="11"/>
      <c r="K35" s="8"/>
      <c r="L35" s="11"/>
      <c r="M35" s="11"/>
    </row>
    <row r="36">
      <c r="A36" s="11"/>
      <c r="B36" s="11"/>
      <c r="C36" s="11"/>
      <c r="D36" s="11"/>
      <c r="E36" s="8"/>
      <c r="F36" s="12"/>
      <c r="G36" s="12"/>
      <c r="H36" s="12"/>
      <c r="I36" t="str" s="13">
        <f>IF(COUNT(E36:H36)=0,"",IF(MIN(E36:H36)&lt;0,NA(),IF(K36="Y",-1,1)*IF(E36="",1,E36)*IF(F36="",1,F36)*IF(G36="",1,G36)*IF(H36="",1,H36)))</f>
        <v/>
      </c>
      <c r="J36" s="11"/>
      <c r="K36" s="8"/>
      <c r="L36" s="11"/>
      <c r="M36" s="11"/>
    </row>
    <row r="37">
      <c r="A37" s="11"/>
      <c r="B37" s="11"/>
      <c r="C37" s="11"/>
      <c r="D37" s="11"/>
      <c r="E37" s="8"/>
      <c r="F37" s="12"/>
      <c r="G37" s="12"/>
      <c r="H37" s="12"/>
      <c r="I37" t="str" s="13">
        <f>IF(COUNT(E37:H37)=0,"",IF(MIN(E37:H37)&lt;0,NA(),IF(K37="Y",-1,1)*IF(E37="",1,E37)*IF(F37="",1,F37)*IF(G37="",1,G37)*IF(H37="",1,H37)))</f>
        <v/>
      </c>
      <c r="J37" s="11"/>
      <c r="K37" s="8"/>
      <c r="L37" s="11"/>
      <c r="M37" s="11"/>
    </row>
    <row r="38">
      <c r="A38" s="11"/>
      <c r="B38" s="11"/>
      <c r="C38" s="11"/>
      <c r="D38" s="11"/>
      <c r="E38" s="8"/>
      <c r="F38" s="12"/>
      <c r="G38" s="12"/>
      <c r="H38" s="12"/>
      <c r="I38" t="str" s="13">
        <f>IF(COUNT(E38:H38)=0,"",IF(MIN(E38:H38)&lt;0,NA(),IF(K38="Y",-1,1)*IF(E38="",1,E38)*IF(F38="",1,F38)*IF(G38="",1,G38)*IF(H38="",1,H38)))</f>
        <v/>
      </c>
      <c r="J38" s="11"/>
      <c r="K38" s="8"/>
      <c r="L38" s="11"/>
      <c r="M38" s="11"/>
    </row>
    <row r="39">
      <c r="A39" s="11"/>
      <c r="B39" s="11"/>
      <c r="C39" s="11"/>
      <c r="D39" s="11"/>
      <c r="E39" s="8"/>
      <c r="F39" s="12"/>
      <c r="G39" s="12"/>
      <c r="H39" s="12"/>
      <c r="I39" t="str" s="13">
        <f>IF(COUNT(E39:H39)=0,"",IF(MIN(E39:H39)&lt;0,NA(),IF(K39="Y",-1,1)*IF(E39="",1,E39)*IF(F39="",1,F39)*IF(G39="",1,G39)*IF(H39="",1,H39)))</f>
        <v/>
      </c>
      <c r="J39" s="11"/>
      <c r="K39" s="8"/>
      <c r="L39" s="11"/>
      <c r="M39" s="11"/>
    </row>
    <row r="40">
      <c r="A40" s="11"/>
      <c r="B40" s="11"/>
      <c r="C40" s="11"/>
      <c r="D40" s="11"/>
      <c r="E40" s="8"/>
      <c r="F40" s="12"/>
      <c r="G40" s="12"/>
      <c r="H40" s="12"/>
      <c r="I40" t="str" s="13">
        <f>IF(COUNT(E40:H40)=0,"",IF(MIN(E40:H40)&lt;0,NA(),IF(K40="Y",-1,1)*IF(E40="",1,E40)*IF(F40="",1,F40)*IF(G40="",1,G40)*IF(H40="",1,H40)))</f>
        <v/>
      </c>
      <c r="J40" s="11"/>
      <c r="K40" s="8"/>
      <c r="L40" s="11"/>
      <c r="M40" s="11"/>
    </row>
    <row r="41">
      <c r="A41" s="11"/>
      <c r="B41" s="11"/>
      <c r="C41" s="11"/>
      <c r="D41" s="11"/>
      <c r="E41" s="8"/>
      <c r="F41" s="12"/>
      <c r="G41" s="12"/>
      <c r="H41" s="12"/>
      <c r="I41" t="str" s="13">
        <f>IF(COUNT(E41:H41)=0,"",IF(MIN(E41:H41)&lt;0,NA(),IF(K41="Y",-1,1)*IF(E41="",1,E41)*IF(F41="",1,F41)*IF(G41="",1,G41)*IF(H41="",1,H41)))</f>
        <v/>
      </c>
      <c r="J41" s="11"/>
      <c r="K41" s="8"/>
      <c r="L41" s="11"/>
      <c r="M41" s="11"/>
    </row>
    <row r="42">
      <c r="A42" s="11"/>
      <c r="B42" s="11"/>
      <c r="C42" s="11"/>
      <c r="D42" s="11"/>
      <c r="E42" s="8"/>
      <c r="F42" s="12"/>
      <c r="G42" s="12"/>
      <c r="H42" s="12"/>
      <c r="I42" t="str" s="13">
        <f>IF(COUNT(E42:H42)=0,"",IF(MIN(E42:H42)&lt;0,NA(),IF(K42="Y",-1,1)*IF(E42="",1,E42)*IF(F42="",1,F42)*IF(G42="",1,G42)*IF(H42="",1,H42)))</f>
        <v/>
      </c>
      <c r="J42" s="11"/>
      <c r="K42" s="8"/>
      <c r="L42" s="11"/>
      <c r="M42" s="11"/>
    </row>
    <row r="43">
      <c r="A43" s="11"/>
      <c r="B43" s="11"/>
      <c r="C43" s="11"/>
      <c r="D43" s="11"/>
      <c r="E43" s="8"/>
      <c r="F43" s="12"/>
      <c r="G43" s="12"/>
      <c r="H43" s="12"/>
      <c r="I43" t="str" s="13">
        <f>IF(COUNT(E43:H43)=0,"",IF(MIN(E43:H43)&lt;0,NA(),IF(K43="Y",-1,1)*IF(E43="",1,E43)*IF(F43="",1,F43)*IF(G43="",1,G43)*IF(H43="",1,H43)))</f>
        <v/>
      </c>
      <c r="J43" s="11"/>
      <c r="K43" s="8"/>
      <c r="L43" s="11"/>
      <c r="M43" s="11"/>
    </row>
    <row r="44">
      <c r="A44" s="11"/>
      <c r="B44" s="11"/>
      <c r="C44" s="11"/>
      <c r="D44" s="11"/>
      <c r="E44" s="8"/>
      <c r="F44" s="12"/>
      <c r="G44" s="12"/>
      <c r="H44" s="12"/>
      <c r="I44" t="str" s="13">
        <f>IF(COUNT(E44:H44)=0,"",IF(MIN(E44:H44)&lt;0,NA(),IF(K44="Y",-1,1)*IF(E44="",1,E44)*IF(F44="",1,F44)*IF(G44="",1,G44)*IF(H44="",1,H44)))</f>
        <v/>
      </c>
      <c r="J44" s="11"/>
      <c r="K44" s="8"/>
      <c r="L44" s="11"/>
      <c r="M44" s="11"/>
    </row>
    <row r="45">
      <c r="A45" s="11"/>
      <c r="B45" s="11"/>
      <c r="C45" s="11"/>
      <c r="D45" s="11"/>
      <c r="E45" s="8"/>
      <c r="F45" s="12"/>
      <c r="G45" s="12"/>
      <c r="H45" s="12"/>
      <c r="I45" t="str" s="13">
        <f>IF(COUNT(E45:H45)=0,"",IF(MIN(E45:H45)&lt;0,NA(),IF(K45="Y",-1,1)*IF(E45="",1,E45)*IF(F45="",1,F45)*IF(G45="",1,G45)*IF(H45="",1,H45)))</f>
        <v/>
      </c>
      <c r="J45" s="11"/>
      <c r="K45" s="8"/>
      <c r="L45" s="11"/>
      <c r="M45" s="11"/>
    </row>
    <row r="46">
      <c r="A46" s="11"/>
      <c r="B46" s="11"/>
      <c r="C46" s="11"/>
      <c r="D46" s="11"/>
      <c r="E46" s="8"/>
      <c r="F46" s="12"/>
      <c r="G46" s="12"/>
      <c r="H46" s="12"/>
      <c r="I46" t="str" s="13">
        <f>IF(COUNT(E46:H46)=0,"",IF(MIN(E46:H46)&lt;0,NA(),IF(K46="Y",-1,1)*IF(E46="",1,E46)*IF(F46="",1,F46)*IF(G46="",1,G46)*IF(H46="",1,H46)))</f>
        <v/>
      </c>
      <c r="J46" s="11"/>
      <c r="K46" s="8"/>
      <c r="L46" s="11"/>
      <c r="M46" s="11"/>
    </row>
    <row r="47">
      <c r="A47" s="11"/>
      <c r="B47" s="11"/>
      <c r="C47" s="11"/>
      <c r="D47" s="11"/>
      <c r="E47" s="8"/>
      <c r="F47" s="12"/>
      <c r="G47" s="12"/>
      <c r="H47" s="12"/>
      <c r="I47" t="str" s="13">
        <f>IF(COUNT(E47:H47)=0,"",IF(MIN(E47:H47)&lt;0,NA(),IF(K47="Y",-1,1)*IF(E47="",1,E47)*IF(F47="",1,F47)*IF(G47="",1,G47)*IF(H47="",1,H47)))</f>
        <v/>
      </c>
      <c r="J47" s="11"/>
      <c r="K47" s="8"/>
      <c r="L47" s="11"/>
      <c r="M47" s="11"/>
    </row>
    <row r="48">
      <c r="A48" s="11"/>
      <c r="B48" s="11"/>
      <c r="C48" s="11"/>
      <c r="D48" s="11"/>
      <c r="E48" s="8"/>
      <c r="F48" s="12"/>
      <c r="G48" s="12"/>
      <c r="H48" s="12"/>
      <c r="I48" t="str" s="13">
        <f>IF(COUNT(E48:H48)=0,"",IF(MIN(E48:H48)&lt;0,NA(),IF(K48="Y",-1,1)*IF(E48="",1,E48)*IF(F48="",1,F48)*IF(G48="",1,G48)*IF(H48="",1,H48)))</f>
        <v/>
      </c>
      <c r="J48" s="11"/>
      <c r="K48" s="8"/>
      <c r="L48" s="11"/>
      <c r="M48" s="11"/>
    </row>
    <row r="49">
      <c r="A49" s="11"/>
      <c r="B49" s="11"/>
      <c r="C49" s="11"/>
      <c r="D49" s="11"/>
      <c r="E49" s="8"/>
      <c r="F49" s="12"/>
      <c r="G49" s="12"/>
      <c r="H49" s="12"/>
      <c r="I49" t="str" s="13">
        <f>IF(COUNT(E49:H49)=0,"",IF(MIN(E49:H49)&lt;0,NA(),IF(K49="Y",-1,1)*IF(E49="",1,E49)*IF(F49="",1,F49)*IF(G49="",1,G49)*IF(H49="",1,H49)))</f>
        <v/>
      </c>
      <c r="J49" s="11"/>
      <c r="K49" s="8"/>
      <c r="L49" s="11"/>
      <c r="M49" s="11"/>
    </row>
    <row r="50">
      <c r="A50" s="11"/>
      <c r="B50" s="11"/>
      <c r="C50" s="11"/>
      <c r="D50" s="11"/>
      <c r="E50" s="8"/>
      <c r="F50" s="12"/>
      <c r="G50" s="12"/>
      <c r="H50" s="12"/>
      <c r="I50" t="str" s="13">
        <f>IF(COUNT(E50:H50)=0,"",IF(MIN(E50:H50)&lt;0,NA(),IF(K50="Y",-1,1)*IF(E50="",1,E50)*IF(F50="",1,F50)*IF(G50="",1,G50)*IF(H50="",1,H50)))</f>
        <v/>
      </c>
      <c r="J50" s="11"/>
      <c r="K50" s="8"/>
      <c r="L50" s="11"/>
      <c r="M50" s="11"/>
    </row>
    <row r="51">
      <c r="A51" s="11"/>
      <c r="B51" s="11"/>
      <c r="C51" s="11"/>
      <c r="D51" s="11"/>
      <c r="E51" s="8"/>
      <c r="F51" s="12"/>
      <c r="G51" s="12"/>
      <c r="H51" s="12"/>
      <c r="I51" t="str" s="13">
        <f>IF(COUNT(E51:H51)=0,"",IF(MIN(E51:H51)&lt;0,NA(),IF(K51="Y",-1,1)*IF(E51="",1,E51)*IF(F51="",1,F51)*IF(G51="",1,G51)*IF(H51="",1,H51)))</f>
        <v/>
      </c>
      <c r="J51" s="11"/>
      <c r="K51" s="8"/>
      <c r="L51" s="11"/>
      <c r="M51" s="11"/>
    </row>
    <row r="52">
      <c r="A52" s="11"/>
      <c r="B52" s="11"/>
      <c r="C52" s="11"/>
      <c r="D52" s="11"/>
      <c r="E52" s="8"/>
      <c r="F52" s="12"/>
      <c r="G52" s="12"/>
      <c r="H52" s="12"/>
      <c r="I52" t="str" s="13">
        <f>IF(COUNT(E52:H52)=0,"",IF(MIN(E52:H52)&lt;0,NA(),IF(K52="Y",-1,1)*IF(E52="",1,E52)*IF(F52="",1,F52)*IF(G52="",1,G52)*IF(H52="",1,H52)))</f>
        <v/>
      </c>
      <c r="J52" s="11"/>
      <c r="K52" s="8"/>
      <c r="L52" s="11"/>
      <c r="M52" s="11"/>
    </row>
    <row r="53">
      <c r="A53" s="11"/>
      <c r="B53" s="11"/>
      <c r="C53" s="11"/>
      <c r="D53" s="11"/>
      <c r="E53" s="8"/>
      <c r="F53" s="12"/>
      <c r="G53" s="12"/>
      <c r="H53" s="12"/>
      <c r="I53" t="str" s="13">
        <f>IF(COUNT(E53:H53)=0,"",IF(MIN(E53:H53)&lt;0,NA(),IF(K53="Y",-1,1)*IF(E53="",1,E53)*IF(F53="",1,F53)*IF(G53="",1,G53)*IF(H53="",1,H53)))</f>
        <v/>
      </c>
      <c r="J53" s="11"/>
      <c r="K53" s="8"/>
      <c r="L53" s="11"/>
      <c r="M53" s="11"/>
    </row>
    <row r="54">
      <c r="A54" s="11"/>
      <c r="B54" s="11"/>
      <c r="C54" s="11"/>
      <c r="D54" s="11"/>
      <c r="E54" s="8"/>
      <c r="F54" s="12"/>
      <c r="G54" s="12"/>
      <c r="H54" s="12"/>
      <c r="I54" t="str" s="13">
        <f>IF(COUNT(E54:H54)=0,"",IF(MIN(E54:H54)&lt;0,NA(),IF(K54="Y",-1,1)*IF(E54="",1,E54)*IF(F54="",1,F54)*IF(G54="",1,G54)*IF(H54="",1,H54)))</f>
        <v/>
      </c>
      <c r="J54" s="11"/>
      <c r="K54" s="8"/>
      <c r="L54" s="11"/>
      <c r="M54" s="11"/>
    </row>
    <row r="55">
      <c r="A55" s="11"/>
      <c r="B55" s="11"/>
      <c r="C55" s="11"/>
      <c r="D55" s="11"/>
      <c r="E55" s="8"/>
      <c r="F55" s="12"/>
      <c r="G55" s="12"/>
      <c r="H55" s="12"/>
      <c r="I55" t="str" s="13">
        <f>IF(COUNT(E55:H55)=0,"",IF(MIN(E55:H55)&lt;0,NA(),IF(K55="Y",-1,1)*IF(E55="",1,E55)*IF(F55="",1,F55)*IF(G55="",1,G55)*IF(H55="",1,H55)))</f>
        <v/>
      </c>
      <c r="J55" s="11"/>
      <c r="K55" s="8"/>
      <c r="L55" s="11"/>
      <c r="M55" s="11"/>
    </row>
    <row r="56">
      <c r="A56" s="11"/>
      <c r="B56" s="11"/>
      <c r="C56" s="11"/>
      <c r="D56" s="11"/>
      <c r="E56" s="8"/>
      <c r="F56" s="12"/>
      <c r="G56" s="12"/>
      <c r="H56" s="12"/>
      <c r="I56" t="str" s="13">
        <f>IF(COUNT(E56:H56)=0,"",IF(MIN(E56:H56)&lt;0,NA(),IF(K56="Y",-1,1)*IF(E56="",1,E56)*IF(F56="",1,F56)*IF(G56="",1,G56)*IF(H56="",1,H56)))</f>
        <v/>
      </c>
      <c r="J56" s="11"/>
      <c r="K56" s="8"/>
      <c r="L56" s="11"/>
      <c r="M56" s="11"/>
    </row>
    <row r="57">
      <c r="A57" s="11"/>
      <c r="B57" s="11"/>
      <c r="C57" s="11"/>
      <c r="D57" s="11"/>
      <c r="E57" s="8"/>
      <c r="F57" s="12"/>
      <c r="G57" s="12"/>
      <c r="H57" s="12"/>
      <c r="I57" t="str" s="13">
        <f>IF(COUNT(E57:H57)=0,"",IF(MIN(E57:H57)&lt;0,NA(),IF(K57="Y",-1,1)*IF(E57="",1,E57)*IF(F57="",1,F57)*IF(G57="",1,G57)*IF(H57="",1,H57)))</f>
        <v/>
      </c>
      <c r="J57" s="11"/>
      <c r="K57" s="8"/>
      <c r="L57" s="11"/>
      <c r="M57" s="11"/>
    </row>
    <row r="58">
      <c r="A58" s="11"/>
      <c r="B58" s="11"/>
      <c r="C58" s="11"/>
      <c r="D58" s="11"/>
      <c r="E58" s="8"/>
      <c r="F58" s="12"/>
      <c r="G58" s="12"/>
      <c r="H58" s="12"/>
      <c r="I58" t="str" s="13">
        <f>IF(COUNT(E58:H58)=0,"",IF(MIN(E58:H58)&lt;0,NA(),IF(K58="Y",-1,1)*IF(E58="",1,E58)*IF(F58="",1,F58)*IF(G58="",1,G58)*IF(H58="",1,H58)))</f>
        <v/>
      </c>
      <c r="J58" s="11"/>
      <c r="K58" s="8"/>
      <c r="L58" s="11"/>
      <c r="M58" s="11"/>
    </row>
    <row r="59">
      <c r="A59" s="11"/>
      <c r="B59" s="11"/>
      <c r="C59" s="11"/>
      <c r="D59" s="11"/>
      <c r="E59" s="8"/>
      <c r="F59" s="12"/>
      <c r="G59" s="12"/>
      <c r="H59" s="12"/>
      <c r="I59" t="str" s="13">
        <f>IF(COUNT(E59:H59)=0,"",IF(MIN(E59:H59)&lt;0,NA(),IF(K59="Y",-1,1)*IF(E59="",1,E59)*IF(F59="",1,F59)*IF(G59="",1,G59)*IF(H59="",1,H59)))</f>
        <v/>
      </c>
      <c r="J59" s="11"/>
      <c r="K59" s="8"/>
      <c r="L59" s="11"/>
      <c r="M59" s="11"/>
    </row>
    <row r="60">
      <c r="A60" s="11"/>
      <c r="B60" s="11"/>
      <c r="C60" s="11"/>
      <c r="D60" s="11"/>
      <c r="E60" s="8"/>
      <c r="F60" s="12"/>
      <c r="G60" s="12"/>
      <c r="H60" s="12"/>
      <c r="I60" t="str" s="13">
        <f>IF(COUNT(E60:H60)=0,"",IF(MIN(E60:H60)&lt;0,NA(),IF(K60="Y",-1,1)*IF(E60="",1,E60)*IF(F60="",1,F60)*IF(G60="",1,G60)*IF(H60="",1,H60)))</f>
        <v/>
      </c>
      <c r="J60" s="11"/>
      <c r="K60" s="8"/>
      <c r="L60" s="11"/>
      <c r="M60" s="11"/>
    </row>
    <row r="61">
      <c r="A61" s="11"/>
      <c r="B61" s="11"/>
      <c r="C61" s="11"/>
      <c r="D61" s="11"/>
      <c r="E61" s="8"/>
      <c r="F61" s="12"/>
      <c r="G61" s="12"/>
      <c r="H61" s="12"/>
      <c r="I61" t="str" s="13">
        <f>IF(COUNT(E61:H61)=0,"",IF(MIN(E61:H61)&lt;0,NA(),IF(K61="Y",-1,1)*IF(E61="",1,E61)*IF(F61="",1,F61)*IF(G61="",1,G61)*IF(H61="",1,H61)))</f>
        <v/>
      </c>
      <c r="J61" s="11"/>
      <c r="K61" s="8"/>
      <c r="L61" s="11"/>
      <c r="M61" s="11"/>
    </row>
    <row r="62">
      <c r="A62" s="11"/>
      <c r="B62" s="11"/>
      <c r="C62" s="11"/>
      <c r="D62" s="11"/>
      <c r="E62" s="8"/>
      <c r="F62" s="12"/>
      <c r="G62" s="12"/>
      <c r="H62" s="12"/>
      <c r="I62" t="str" s="13">
        <f>IF(COUNT(E62:H62)=0,"",IF(MIN(E62:H62)&lt;0,NA(),IF(K62="Y",-1,1)*IF(E62="",1,E62)*IF(F62="",1,F62)*IF(G62="",1,G62)*IF(H62="",1,H62)))</f>
        <v/>
      </c>
      <c r="J62" s="11"/>
      <c r="K62" s="8"/>
      <c r="L62" s="11"/>
      <c r="M62" s="11"/>
    </row>
    <row r="63">
      <c r="A63" s="11"/>
      <c r="B63" s="11"/>
      <c r="C63" s="11"/>
      <c r="D63" s="11"/>
      <c r="E63" s="8"/>
      <c r="F63" s="12"/>
      <c r="G63" s="12"/>
      <c r="H63" s="12"/>
      <c r="I63" t="str" s="13">
        <f>IF(COUNT(E63:H63)=0,"",IF(MIN(E63:H63)&lt;0,NA(),IF(K63="Y",-1,1)*IF(E63="",1,E63)*IF(F63="",1,F63)*IF(G63="",1,G63)*IF(H63="",1,H63)))</f>
        <v/>
      </c>
      <c r="J63" s="11"/>
      <c r="K63" s="8"/>
      <c r="L63" s="11"/>
      <c r="M63" s="11"/>
    </row>
    <row r="64">
      <c r="A64" s="11"/>
      <c r="B64" s="11"/>
      <c r="C64" s="11"/>
      <c r="D64" s="11"/>
      <c r="E64" s="8"/>
      <c r="F64" s="12"/>
      <c r="G64" s="12"/>
      <c r="H64" s="12"/>
      <c r="I64" t="str" s="13">
        <f>IF(COUNT(E64:H64)=0,"",IF(MIN(E64:H64)&lt;0,NA(),IF(K64="Y",-1,1)*IF(E64="",1,E64)*IF(F64="",1,F64)*IF(G64="",1,G64)*IF(H64="",1,H64)))</f>
        <v/>
      </c>
      <c r="J64" s="11"/>
      <c r="K64" s="8"/>
      <c r="L64" s="11"/>
      <c r="M64" s="11"/>
    </row>
    <row r="65">
      <c r="A65" s="11"/>
      <c r="B65" s="11"/>
      <c r="C65" s="11"/>
      <c r="D65" s="11"/>
      <c r="E65" s="8"/>
      <c r="F65" s="12"/>
      <c r="G65" s="12"/>
      <c r="H65" s="12"/>
      <c r="I65" t="str" s="13">
        <f>IF(COUNT(E65:H65)=0,"",IF(MIN(E65:H65)&lt;0,NA(),IF(K65="Y",-1,1)*IF(E65="",1,E65)*IF(F65="",1,F65)*IF(G65="",1,G65)*IF(H65="",1,H65)))</f>
        <v/>
      </c>
      <c r="J65" s="11"/>
      <c r="K65" s="8"/>
      <c r="L65" s="11"/>
      <c r="M65" s="11"/>
    </row>
    <row r="66">
      <c r="A66" s="11"/>
      <c r="B66" s="11"/>
      <c r="C66" s="11"/>
      <c r="D66" s="11"/>
      <c r="E66" s="8"/>
      <c r="F66" s="12"/>
      <c r="G66" s="12"/>
      <c r="H66" s="12"/>
      <c r="I66" t="str" s="13">
        <f>IF(COUNT(E66:H66)=0,"",IF(MIN(E66:H66)&lt;0,NA(),IF(K66="Y",-1,1)*IF(E66="",1,E66)*IF(F66="",1,F66)*IF(G66="",1,G66)*IF(H66="",1,H66)))</f>
        <v/>
      </c>
      <c r="J66" s="11"/>
      <c r="K66" s="8"/>
      <c r="L66" s="11"/>
      <c r="M66" s="11"/>
    </row>
    <row r="67">
      <c r="A67" s="11"/>
      <c r="B67" s="11"/>
      <c r="C67" s="11"/>
      <c r="D67" s="11"/>
      <c r="E67" s="8"/>
      <c r="F67" s="12"/>
      <c r="G67" s="12"/>
      <c r="H67" s="12"/>
      <c r="I67" t="str" s="13">
        <f>IF(COUNT(E67:H67)=0,"",IF(MIN(E67:H67)&lt;0,NA(),IF(K67="Y",-1,1)*IF(E67="",1,E67)*IF(F67="",1,F67)*IF(G67="",1,G67)*IF(H67="",1,H67)))</f>
        <v/>
      </c>
      <c r="J67" s="11"/>
      <c r="K67" s="8"/>
      <c r="L67" s="11"/>
      <c r="M67" s="11"/>
    </row>
    <row r="68">
      <c r="A68" s="11"/>
      <c r="B68" s="11"/>
      <c r="C68" s="11"/>
      <c r="D68" s="11"/>
      <c r="E68" s="8"/>
      <c r="F68" s="12"/>
      <c r="G68" s="12"/>
      <c r="H68" s="12"/>
      <c r="I68" t="str" s="13">
        <f>IF(COUNT(E68:H68)=0,"",IF(MIN(E68:H68)&lt;0,NA(),IF(K68="Y",-1,1)*IF(E68="",1,E68)*IF(F68="",1,F68)*IF(G68="",1,G68)*IF(H68="",1,H68)))</f>
        <v/>
      </c>
      <c r="J68" s="11"/>
      <c r="K68" s="8"/>
      <c r="L68" s="11"/>
      <c r="M68" s="11"/>
    </row>
    <row r="69">
      <c r="A69" s="11"/>
      <c r="B69" s="11"/>
      <c r="C69" s="11"/>
      <c r="D69" s="11"/>
      <c r="E69" s="8"/>
      <c r="F69" s="12"/>
      <c r="G69" s="12"/>
      <c r="H69" s="12"/>
      <c r="I69" t="str" s="13">
        <f>IF(COUNT(E69:H69)=0,"",IF(MIN(E69:H69)&lt;0,NA(),IF(K69="Y",-1,1)*IF(E69="",1,E69)*IF(F69="",1,F69)*IF(G69="",1,G69)*IF(H69="",1,H69)))</f>
        <v/>
      </c>
      <c r="J69" s="11"/>
      <c r="K69" s="8"/>
      <c r="L69" s="11"/>
      <c r="M69" s="11"/>
    </row>
    <row r="70">
      <c r="A70" s="11"/>
      <c r="B70" s="11"/>
      <c r="C70" s="11"/>
      <c r="D70" s="11"/>
      <c r="E70" s="8"/>
      <c r="F70" s="12"/>
      <c r="G70" s="12"/>
      <c r="H70" s="12"/>
      <c r="I70" t="str" s="13">
        <f>IF(COUNT(E70:H70)=0,"",IF(MIN(E70:H70)&lt;0,NA(),IF(K70="Y",-1,1)*IF(E70="",1,E70)*IF(F70="",1,F70)*IF(G70="",1,G70)*IF(H70="",1,H70)))</f>
        <v/>
      </c>
      <c r="J70" s="11"/>
      <c r="K70" s="8"/>
      <c r="L70" s="11"/>
      <c r="M70" s="11"/>
    </row>
    <row r="71">
      <c r="A71" s="11"/>
      <c r="B71" s="11"/>
      <c r="C71" s="11"/>
      <c r="D71" s="11"/>
      <c r="E71" s="8"/>
      <c r="F71" s="12"/>
      <c r="G71" s="12"/>
      <c r="H71" s="12"/>
      <c r="I71" t="str" s="13">
        <f>IF(COUNT(E71:H71)=0,"",IF(MIN(E71:H71)&lt;0,NA(),IF(K71="Y",-1,1)*IF(E71="",1,E71)*IF(F71="",1,F71)*IF(G71="",1,G71)*IF(H71="",1,H71)))</f>
        <v/>
      </c>
      <c r="J71" s="11"/>
      <c r="K71" s="8"/>
      <c r="L71" s="11"/>
      <c r="M71" s="11"/>
    </row>
    <row r="72">
      <c r="A72" s="11"/>
      <c r="B72" s="11"/>
      <c r="C72" s="11"/>
      <c r="D72" s="11"/>
      <c r="E72" s="8"/>
      <c r="F72" s="12"/>
      <c r="G72" s="12"/>
      <c r="H72" s="12"/>
      <c r="I72" t="str" s="13">
        <f>IF(COUNT(E72:H72)=0,"",IF(MIN(E72:H72)&lt;0,NA(),IF(K72="Y",-1,1)*IF(E72="",1,E72)*IF(F72="",1,F72)*IF(G72="",1,G72)*IF(H72="",1,H72)))</f>
        <v/>
      </c>
      <c r="J72" s="11"/>
      <c r="K72" s="8"/>
      <c r="L72" s="11"/>
      <c r="M72" s="11"/>
    </row>
    <row r="73">
      <c r="A73" s="11"/>
      <c r="B73" s="11"/>
      <c r="C73" s="11"/>
      <c r="D73" s="11"/>
      <c r="E73" s="8"/>
      <c r="F73" s="12"/>
      <c r="G73" s="12"/>
      <c r="H73" s="12"/>
      <c r="I73" t="str" s="13">
        <f>IF(COUNT(E73:H73)=0,"",IF(MIN(E73:H73)&lt;0,NA(),IF(K73="Y",-1,1)*IF(E73="",1,E73)*IF(F73="",1,F73)*IF(G73="",1,G73)*IF(H73="",1,H73)))</f>
        <v/>
      </c>
      <c r="J73" s="11"/>
      <c r="K73" s="8"/>
      <c r="L73" s="11"/>
      <c r="M73" s="11"/>
    </row>
    <row r="74">
      <c r="A74" s="11"/>
      <c r="B74" s="11"/>
      <c r="C74" s="11"/>
      <c r="D74" s="11"/>
      <c r="E74" s="8"/>
      <c r="F74" s="12"/>
      <c r="G74" s="12"/>
      <c r="H74" s="12"/>
      <c r="I74" t="str" s="13">
        <f>IF(COUNT(E74:H74)=0,"",IF(MIN(E74:H74)&lt;0,NA(),IF(K74="Y",-1,1)*IF(E74="",1,E74)*IF(F74="",1,F74)*IF(G74="",1,G74)*IF(H74="",1,H74)))</f>
        <v/>
      </c>
      <c r="J74" s="11"/>
      <c r="K74" s="8"/>
      <c r="L74" s="11"/>
      <c r="M74" s="11"/>
    </row>
    <row r="75">
      <c r="A75" s="11"/>
      <c r="B75" s="11"/>
      <c r="C75" s="11"/>
      <c r="D75" s="11"/>
      <c r="E75" s="8"/>
      <c r="F75" s="12"/>
      <c r="G75" s="12"/>
      <c r="H75" s="12"/>
      <c r="I75" t="str" s="13">
        <f>IF(COUNT(E75:H75)=0,"",IF(MIN(E75:H75)&lt;0,NA(),IF(K75="Y",-1,1)*IF(E75="",1,E75)*IF(F75="",1,F75)*IF(G75="",1,G75)*IF(H75="",1,H75)))</f>
        <v/>
      </c>
      <c r="J75" s="11"/>
      <c r="K75" s="8"/>
      <c r="L75" s="11"/>
      <c r="M75" s="11"/>
    </row>
    <row r="76">
      <c r="A76" s="11"/>
      <c r="B76" s="11"/>
      <c r="C76" s="11"/>
      <c r="D76" s="11"/>
      <c r="E76" s="8"/>
      <c r="F76" s="12"/>
      <c r="G76" s="12"/>
      <c r="H76" s="12"/>
      <c r="I76" t="str" s="13">
        <f>IF(COUNT(E76:H76)=0,"",IF(MIN(E76:H76)&lt;0,NA(),IF(K76="Y",-1,1)*IF(E76="",1,E76)*IF(F76="",1,F76)*IF(G76="",1,G76)*IF(H76="",1,H76)))</f>
        <v/>
      </c>
      <c r="J76" s="11"/>
      <c r="K76" s="8"/>
      <c r="L76" s="11"/>
      <c r="M76" s="11"/>
    </row>
    <row r="77">
      <c r="A77" s="11"/>
      <c r="B77" s="11"/>
      <c r="C77" s="11"/>
      <c r="D77" s="11"/>
      <c r="E77" s="8"/>
      <c r="F77" s="12"/>
      <c r="G77" s="12"/>
      <c r="H77" s="12"/>
      <c r="I77" t="str" s="13">
        <f>IF(COUNT(E77:H77)=0,"",IF(MIN(E77:H77)&lt;0,NA(),IF(K77="Y",-1,1)*IF(E77="",1,E77)*IF(F77="",1,F77)*IF(G77="",1,G77)*IF(H77="",1,H77)))</f>
        <v/>
      </c>
      <c r="J77" s="11"/>
      <c r="K77" s="8"/>
      <c r="L77" s="11"/>
      <c r="M77" s="11"/>
    </row>
    <row r="78">
      <c r="A78" s="11"/>
      <c r="B78" s="11"/>
      <c r="C78" s="11"/>
      <c r="D78" s="11"/>
      <c r="E78" s="8"/>
      <c r="F78" s="12"/>
      <c r="G78" s="12"/>
      <c r="H78" s="12"/>
      <c r="I78" t="str" s="13">
        <f>IF(COUNT(E78:H78)=0,"",IF(MIN(E78:H78)&lt;0,NA(),IF(K78="Y",-1,1)*IF(E78="",1,E78)*IF(F78="",1,F78)*IF(G78="",1,G78)*IF(H78="",1,H78)))</f>
        <v/>
      </c>
      <c r="J78" s="11"/>
      <c r="K78" s="8"/>
      <c r="L78" s="11"/>
      <c r="M78" s="11"/>
    </row>
    <row r="79">
      <c r="A79" s="11"/>
      <c r="B79" s="11"/>
      <c r="C79" s="11"/>
      <c r="D79" s="11"/>
      <c r="E79" s="8"/>
      <c r="F79" s="12"/>
      <c r="G79" s="12"/>
      <c r="H79" s="12"/>
      <c r="I79" t="str" s="13">
        <f>IF(COUNT(E79:H79)=0,"",IF(MIN(E79:H79)&lt;0,NA(),IF(K79="Y",-1,1)*IF(E79="",1,E79)*IF(F79="",1,F79)*IF(G79="",1,G79)*IF(H79="",1,H79)))</f>
        <v/>
      </c>
      <c r="J79" s="11"/>
      <c r="K79" s="8"/>
      <c r="L79" s="11"/>
      <c r="M79" s="11"/>
    </row>
    <row r="80">
      <c r="A80" s="11"/>
      <c r="B80" s="11"/>
      <c r="C80" s="11"/>
      <c r="D80" s="11"/>
      <c r="E80" s="8"/>
      <c r="F80" s="12"/>
      <c r="G80" s="12"/>
      <c r="H80" s="12"/>
      <c r="I80" t="str" s="13">
        <f>IF(COUNT(E80:H80)=0,"",IF(MIN(E80:H80)&lt;0,NA(),IF(K80="Y",-1,1)*IF(E80="",1,E80)*IF(F80="",1,F80)*IF(G80="",1,G80)*IF(H80="",1,H80)))</f>
        <v/>
      </c>
      <c r="J80" s="11"/>
      <c r="K80" s="8"/>
      <c r="L80" s="11"/>
      <c r="M80" s="11"/>
    </row>
    <row r="81">
      <c r="A81" s="11"/>
      <c r="B81" s="11"/>
      <c r="C81" s="11"/>
      <c r="D81" s="11"/>
      <c r="E81" s="8"/>
      <c r="F81" s="12"/>
      <c r="G81" s="12"/>
      <c r="H81" s="12"/>
      <c r="I81" t="str" s="13">
        <f>IF(COUNT(E81:H81)=0,"",IF(MIN(E81:H81)&lt;0,NA(),IF(K81="Y",-1,1)*IF(E81="",1,E81)*IF(F81="",1,F81)*IF(G81="",1,G81)*IF(H81="",1,H81)))</f>
        <v/>
      </c>
      <c r="J81" s="11"/>
      <c r="K81" s="8"/>
      <c r="L81" s="11"/>
      <c r="M81" s="11"/>
    </row>
    <row r="82">
      <c r="A82" s="11"/>
      <c r="B82" s="11"/>
      <c r="C82" s="11"/>
      <c r="D82" s="11"/>
      <c r="E82" s="8"/>
      <c r="F82" s="12"/>
      <c r="G82" s="12"/>
      <c r="H82" s="12"/>
      <c r="I82" t="str" s="13">
        <f>IF(COUNT(E82:H82)=0,"",IF(MIN(E82:H82)&lt;0,NA(),IF(K82="Y",-1,1)*IF(E82="",1,E82)*IF(F82="",1,F82)*IF(G82="",1,G82)*IF(H82="",1,H82)))</f>
        <v/>
      </c>
      <c r="J82" s="11"/>
      <c r="K82" s="8"/>
      <c r="L82" s="11"/>
      <c r="M82" s="11"/>
    </row>
    <row r="83">
      <c r="A83" s="11"/>
      <c r="B83" s="11"/>
      <c r="C83" s="11"/>
      <c r="D83" s="11"/>
      <c r="E83" s="8"/>
      <c r="F83" s="12"/>
      <c r="G83" s="12"/>
      <c r="H83" s="12"/>
      <c r="I83" t="str" s="13">
        <f>IF(COUNT(E83:H83)=0,"",IF(MIN(E83:H83)&lt;0,NA(),IF(K83="Y",-1,1)*IF(E83="",1,E83)*IF(F83="",1,F83)*IF(G83="",1,G83)*IF(H83="",1,H83)))</f>
        <v/>
      </c>
      <c r="J83" s="11"/>
      <c r="K83" s="8"/>
      <c r="L83" s="11"/>
      <c r="M83" s="11"/>
    </row>
    <row r="84">
      <c r="A84" s="11"/>
      <c r="B84" s="11"/>
      <c r="C84" s="11"/>
      <c r="D84" s="11"/>
      <c r="E84" s="8"/>
      <c r="F84" s="12"/>
      <c r="G84" s="12"/>
      <c r="H84" s="12"/>
      <c r="I84" t="str" s="13">
        <f>IF(COUNT(E84:H84)=0,"",IF(MIN(E84:H84)&lt;0,NA(),IF(K84="Y",-1,1)*IF(E84="",1,E84)*IF(F84="",1,F84)*IF(G84="",1,G84)*IF(H84="",1,H84)))</f>
        <v/>
      </c>
      <c r="J84" s="11"/>
      <c r="K84" s="8"/>
      <c r="L84" s="11"/>
      <c r="M84" s="11"/>
    </row>
    <row r="85">
      <c r="A85" s="11"/>
      <c r="B85" s="11"/>
      <c r="C85" s="11"/>
      <c r="D85" s="11"/>
      <c r="E85" s="8"/>
      <c r="F85" s="12"/>
      <c r="G85" s="12"/>
      <c r="H85" s="12"/>
      <c r="I85" t="str" s="13">
        <f>IF(COUNT(E85:H85)=0,"",IF(MIN(E85:H85)&lt;0,NA(),IF(K85="Y",-1,1)*IF(E85="",1,E85)*IF(F85="",1,F85)*IF(G85="",1,G85)*IF(H85="",1,H85)))</f>
        <v/>
      </c>
      <c r="J85" s="11"/>
      <c r="K85" s="8"/>
      <c r="L85" s="11"/>
      <c r="M85" s="11"/>
    </row>
    <row r="86">
      <c r="A86" s="11"/>
      <c r="B86" s="11"/>
      <c r="C86" s="11"/>
      <c r="D86" s="11"/>
      <c r="E86" s="8"/>
      <c r="F86" s="12"/>
      <c r="G86" s="12"/>
      <c r="H86" s="12"/>
      <c r="I86" t="str" s="13">
        <f>IF(COUNT(E86:H86)=0,"",IF(MIN(E86:H86)&lt;0,NA(),IF(K86="Y",-1,1)*IF(E86="",1,E86)*IF(F86="",1,F86)*IF(G86="",1,G86)*IF(H86="",1,H86)))</f>
        <v/>
      </c>
      <c r="J86" s="11"/>
      <c r="K86" s="8"/>
      <c r="L86" s="11"/>
      <c r="M86" s="11"/>
    </row>
    <row r="87">
      <c r="A87" s="11"/>
      <c r="B87" s="11"/>
      <c r="C87" s="11"/>
      <c r="D87" s="11"/>
      <c r="E87" s="8"/>
      <c r="F87" s="12"/>
      <c r="G87" s="12"/>
      <c r="H87" s="12"/>
      <c r="I87" t="str" s="13">
        <f>IF(COUNT(E87:H87)=0,"",IF(MIN(E87:H87)&lt;0,NA(),IF(K87="Y",-1,1)*IF(E87="",1,E87)*IF(F87="",1,F87)*IF(G87="",1,G87)*IF(H87="",1,H87)))</f>
        <v/>
      </c>
      <c r="J87" s="11"/>
      <c r="K87" s="8"/>
      <c r="L87" s="11"/>
      <c r="M87" s="11"/>
    </row>
    <row r="88">
      <c r="A88" s="11"/>
      <c r="B88" s="11"/>
      <c r="C88" s="11"/>
      <c r="D88" s="11"/>
      <c r="E88" s="8"/>
      <c r="F88" s="12"/>
      <c r="G88" s="12"/>
      <c r="H88" s="12"/>
      <c r="I88" t="str" s="13">
        <f>IF(COUNT(E88:H88)=0,"",IF(MIN(E88:H88)&lt;0,NA(),IF(K88="Y",-1,1)*IF(E88="",1,E88)*IF(F88="",1,F88)*IF(G88="",1,G88)*IF(H88="",1,H88)))</f>
        <v/>
      </c>
      <c r="J88" s="11"/>
      <c r="K88" s="8"/>
      <c r="L88" s="11"/>
      <c r="M88" s="11"/>
    </row>
    <row r="89">
      <c r="A89" s="11"/>
      <c r="B89" s="11"/>
      <c r="C89" s="11"/>
      <c r="D89" s="11"/>
      <c r="E89" s="8"/>
      <c r="F89" s="12"/>
      <c r="G89" s="12"/>
      <c r="H89" s="12"/>
      <c r="I89" t="str" s="13">
        <f>IF(COUNT(E89:H89)=0,"",IF(MIN(E89:H89)&lt;0,NA(),IF(K89="Y",-1,1)*IF(E89="",1,E89)*IF(F89="",1,F89)*IF(G89="",1,G89)*IF(H89="",1,H89)))</f>
        <v/>
      </c>
      <c r="J89" s="11"/>
      <c r="K89" s="8"/>
      <c r="L89" s="11"/>
      <c r="M89" s="11"/>
    </row>
    <row r="90">
      <c r="A90" s="11"/>
      <c r="B90" s="11"/>
      <c r="C90" s="11"/>
      <c r="D90" s="11"/>
      <c r="E90" s="8"/>
      <c r="F90" s="12"/>
      <c r="G90" s="12"/>
      <c r="H90" s="12"/>
      <c r="I90" t="str" s="13">
        <f>IF(COUNT(E90:H90)=0,"",IF(MIN(E90:H90)&lt;0,NA(),IF(K90="Y",-1,1)*IF(E90="",1,E90)*IF(F90="",1,F90)*IF(G90="",1,G90)*IF(H90="",1,H90)))</f>
        <v/>
      </c>
      <c r="J90" s="11"/>
      <c r="K90" s="8"/>
      <c r="L90" s="11"/>
      <c r="M90" s="11"/>
    </row>
    <row r="91">
      <c r="A91" s="11"/>
      <c r="B91" s="11"/>
      <c r="C91" s="11"/>
      <c r="D91" s="11"/>
      <c r="E91" s="8"/>
      <c r="F91" s="12"/>
      <c r="G91" s="12"/>
      <c r="H91" s="12"/>
      <c r="I91" t="str" s="13">
        <f>IF(COUNT(E91:H91)=0,"",IF(MIN(E91:H91)&lt;0,NA(),IF(K91="Y",-1,1)*IF(E91="",1,E91)*IF(F91="",1,F91)*IF(G91="",1,G91)*IF(H91="",1,H91)))</f>
        <v/>
      </c>
      <c r="J91" s="11"/>
      <c r="K91" s="8"/>
      <c r="L91" s="11"/>
      <c r="M91" s="11"/>
    </row>
    <row r="92">
      <c r="A92" s="11"/>
      <c r="B92" s="11"/>
      <c r="C92" s="11"/>
      <c r="D92" s="11"/>
      <c r="E92" s="8"/>
      <c r="F92" s="12"/>
      <c r="G92" s="12"/>
      <c r="H92" s="12"/>
      <c r="I92" t="str" s="13">
        <f>IF(COUNT(E92:H92)=0,"",IF(MIN(E92:H92)&lt;0,NA(),IF(K92="Y",-1,1)*IF(E92="",1,E92)*IF(F92="",1,F92)*IF(G92="",1,G92)*IF(H92="",1,H92)))</f>
        <v/>
      </c>
      <c r="J92" s="11"/>
      <c r="K92" s="8"/>
      <c r="L92" s="11"/>
      <c r="M92" s="11"/>
    </row>
    <row r="93">
      <c r="A93" s="11"/>
      <c r="B93" s="11"/>
      <c r="C93" s="11"/>
      <c r="D93" s="11"/>
      <c r="E93" s="8"/>
      <c r="F93" s="12"/>
      <c r="G93" s="12"/>
      <c r="H93" s="12"/>
      <c r="I93" t="str" s="13">
        <f>IF(COUNT(E93:H93)=0,"",IF(MIN(E93:H93)&lt;0,NA(),IF(K93="Y",-1,1)*IF(E93="",1,E93)*IF(F93="",1,F93)*IF(G93="",1,G93)*IF(H93="",1,H93)))</f>
        <v/>
      </c>
      <c r="J93" s="11"/>
      <c r="K93" s="8"/>
      <c r="L93" s="11"/>
      <c r="M93" s="11"/>
    </row>
    <row r="94">
      <c r="A94" s="11"/>
      <c r="B94" s="11"/>
      <c r="C94" s="11"/>
      <c r="D94" s="11"/>
      <c r="E94" s="8"/>
      <c r="F94" s="12"/>
      <c r="G94" s="12"/>
      <c r="H94" s="12"/>
      <c r="I94" t="str" s="13">
        <f>IF(COUNT(E94:H94)=0,"",IF(MIN(E94:H94)&lt;0,NA(),IF(K94="Y",-1,1)*IF(E94="",1,E94)*IF(F94="",1,F94)*IF(G94="",1,G94)*IF(H94="",1,H94)))</f>
        <v/>
      </c>
      <c r="J94" s="11"/>
      <c r="K94" s="8"/>
      <c r="L94" s="11"/>
      <c r="M94" s="11"/>
    </row>
    <row r="95">
      <c r="A95" s="11"/>
      <c r="B95" s="11"/>
      <c r="C95" s="11"/>
      <c r="D95" s="11"/>
      <c r="E95" s="8"/>
      <c r="F95" s="12"/>
      <c r="G95" s="12"/>
      <c r="H95" s="12"/>
      <c r="I95" t="str" s="13">
        <f>IF(COUNT(E95:H95)=0,"",IF(MIN(E95:H95)&lt;0,NA(),IF(K95="Y",-1,1)*IF(E95="",1,E95)*IF(F95="",1,F95)*IF(G95="",1,G95)*IF(H95="",1,H95)))</f>
        <v/>
      </c>
      <c r="J95" s="11"/>
      <c r="K95" s="8"/>
      <c r="L95" s="11"/>
      <c r="M95" s="11"/>
    </row>
    <row r="96">
      <c r="A96" s="11"/>
      <c r="B96" s="11"/>
      <c r="C96" s="11"/>
      <c r="D96" s="11"/>
      <c r="E96" s="8"/>
      <c r="F96" s="12"/>
      <c r="G96" s="12"/>
      <c r="H96" s="12"/>
      <c r="I96" t="str" s="13">
        <f>IF(COUNT(E96:H96)=0,"",IF(MIN(E96:H96)&lt;0,NA(),IF(K96="Y",-1,1)*IF(E96="",1,E96)*IF(F96="",1,F96)*IF(G96="",1,G96)*IF(H96="",1,H96)))</f>
        <v/>
      </c>
      <c r="J96" s="11"/>
      <c r="K96" s="8"/>
      <c r="L96" s="11"/>
      <c r="M96" s="11"/>
    </row>
    <row r="97">
      <c r="A97" s="11"/>
      <c r="B97" s="11"/>
      <c r="C97" s="11"/>
      <c r="D97" s="11"/>
      <c r="E97" s="8"/>
      <c r="F97" s="12"/>
      <c r="G97" s="12"/>
      <c r="H97" s="12"/>
      <c r="I97" t="str" s="13">
        <f>IF(COUNT(E97:H97)=0,"",IF(MIN(E97:H97)&lt;0,NA(),IF(K97="Y",-1,1)*IF(E97="",1,E97)*IF(F97="",1,F97)*IF(G97="",1,G97)*IF(H97="",1,H97)))</f>
        <v/>
      </c>
      <c r="J97" s="11"/>
      <c r="K97" s="8"/>
      <c r="L97" s="11"/>
      <c r="M97" s="11"/>
    </row>
    <row r="98">
      <c r="A98" s="11"/>
      <c r="B98" s="11"/>
      <c r="C98" s="11"/>
      <c r="D98" s="11"/>
      <c r="E98" s="8"/>
      <c r="F98" s="12"/>
      <c r="G98" s="12"/>
      <c r="H98" s="12"/>
      <c r="I98" t="str" s="13">
        <f>IF(COUNT(E98:H98)=0,"",IF(MIN(E98:H98)&lt;0,NA(),IF(K98="Y",-1,1)*IF(E98="",1,E98)*IF(F98="",1,F98)*IF(G98="",1,G98)*IF(H98="",1,H98)))</f>
        <v/>
      </c>
      <c r="J98" s="11"/>
      <c r="K98" s="8"/>
      <c r="L98" s="11"/>
      <c r="M98" s="11"/>
    </row>
    <row r="99">
      <c r="A99" s="11"/>
      <c r="B99" s="11"/>
      <c r="C99" s="11"/>
      <c r="D99" s="11"/>
      <c r="E99" s="8"/>
      <c r="F99" s="12"/>
      <c r="G99" s="12"/>
      <c r="H99" s="12"/>
      <c r="I99" t="str" s="13">
        <f>IF(COUNT(E99:H99)=0,"",IF(MIN(E99:H99)&lt;0,NA(),IF(K99="Y",-1,1)*IF(E99="",1,E99)*IF(F99="",1,F99)*IF(G99="",1,G99)*IF(H99="",1,H99)))</f>
        <v/>
      </c>
      <c r="J99" s="11"/>
      <c r="K99" s="8"/>
      <c r="L99" s="11"/>
      <c r="M99" s="11"/>
    </row>
    <row r="100">
      <c r="A100" s="11"/>
      <c r="B100" s="11"/>
      <c r="C100" s="11"/>
      <c r="D100" s="11"/>
      <c r="E100" s="8"/>
      <c r="F100" s="12"/>
      <c r="G100" s="12"/>
      <c r="H100" s="12"/>
      <c r="I100" t="str" s="13">
        <f>IF(COUNT(E100:H100)=0,"",IF(MIN(E100:H100)&lt;0,NA(),IF(K100="Y",-1,1)*IF(E100="",1,E100)*IF(F100="",1,F100)*IF(G100="",1,G100)*IF(H100="",1,H100)))</f>
        <v/>
      </c>
      <c r="J100" s="11"/>
      <c r="K100" s="8"/>
      <c r="L100" s="11"/>
      <c r="M100" s="11"/>
    </row>
    <row r="101">
      <c r="A101" s="11"/>
      <c r="B101" s="11"/>
      <c r="C101" s="11"/>
      <c r="D101" s="11"/>
      <c r="E101" s="8"/>
      <c r="F101" s="12"/>
      <c r="G101" s="12"/>
      <c r="H101" s="12"/>
      <c r="I101" t="str" s="13">
        <f>IF(COUNT(E101:H101)=0,"",IF(MIN(E101:H101)&lt;0,NA(),IF(K101="Y",-1,1)*IF(E101="",1,E101)*IF(F101="",1,F101)*IF(G101="",1,G101)*IF(H101="",1,H101)))</f>
        <v/>
      </c>
      <c r="J101" s="11"/>
      <c r="K101" s="8"/>
      <c r="L101" s="11"/>
      <c r="M101" s="11"/>
    </row>
    <row r="102">
      <c r="A102" s="11"/>
      <c r="B102" s="11"/>
      <c r="C102" s="11"/>
      <c r="D102" s="11"/>
      <c r="E102" s="8"/>
      <c r="F102" s="12"/>
      <c r="G102" s="12"/>
      <c r="H102" s="12"/>
      <c r="I102" t="str" s="13">
        <f>IF(COUNT(E102:H102)=0,"",IF(MIN(E102:H102)&lt;0,NA(),IF(K102="Y",-1,1)*IF(E102="",1,E102)*IF(F102="",1,F102)*IF(G102="",1,G102)*IF(H102="",1,H102)))</f>
        <v/>
      </c>
      <c r="J102" s="11"/>
      <c r="K102" s="8"/>
      <c r="L102" s="11"/>
      <c r="M102" s="11"/>
    </row>
    <row r="103">
      <c r="A103" s="11"/>
      <c r="B103" s="11"/>
      <c r="C103" s="11"/>
      <c r="D103" s="11"/>
      <c r="E103" s="8"/>
      <c r="F103" s="12"/>
      <c r="G103" s="12"/>
      <c r="H103" s="12"/>
      <c r="I103" t="str" s="13">
        <f>IF(COUNT(E103:H103)=0,"",IF(MIN(E103:H103)&lt;0,NA(),IF(K103="Y",-1,1)*IF(E103="",1,E103)*IF(F103="",1,F103)*IF(G103="",1,G103)*IF(H103="",1,H103)))</f>
        <v/>
      </c>
      <c r="J103" s="11"/>
      <c r="K103" s="8"/>
      <c r="L103" s="11"/>
      <c r="M103" s="11"/>
    </row>
    <row r="104">
      <c r="A104" s="11"/>
      <c r="B104" s="11"/>
      <c r="C104" s="11"/>
      <c r="D104" s="11"/>
      <c r="E104" s="8"/>
      <c r="F104" s="12"/>
      <c r="G104" s="12"/>
      <c r="H104" s="12"/>
      <c r="I104" t="str" s="13">
        <f>IF(COUNT(E104:H104)=0,"",IF(MIN(E104:H104)&lt;0,NA(),IF(K104="Y",-1,1)*IF(E104="",1,E104)*IF(F104="",1,F104)*IF(G104="",1,G104)*IF(H104="",1,H104)))</f>
        <v/>
      </c>
      <c r="J104" s="11"/>
      <c r="K104" s="8"/>
      <c r="L104" s="11"/>
      <c r="M104" s="11"/>
    </row>
    <row r="105">
      <c r="A105" s="11"/>
      <c r="B105" s="11"/>
      <c r="C105" s="11"/>
      <c r="D105" s="11"/>
      <c r="E105" s="8"/>
      <c r="F105" s="12"/>
      <c r="G105" s="12"/>
      <c r="H105" s="12"/>
      <c r="I105" t="str" s="13">
        <f>IF(COUNT(E105:H105)=0,"",IF(MIN(E105:H105)&lt;0,NA(),IF(K105="Y",-1,1)*IF(E105="",1,E105)*IF(F105="",1,F105)*IF(G105="",1,G105)*IF(H105="",1,H105)))</f>
        <v/>
      </c>
      <c r="J105" s="11"/>
      <c r="K105" s="8"/>
      <c r="L105" s="11"/>
      <c r="M105" s="11"/>
    </row>
  </sheetData>
  <autoFilter ref="A5:M105"/>
  <dataValidations count="1">
    <dataValidation type="list" allowBlank="1" showErrorMessage="1" errorTitle="Deduction?" error="Enter Y for a deduction row or N for an ordinary row." sqref="K6:K105">
      <formula1>"Y,N"</formula1>
    </dataValidation>
  </dataValidations>
  <ignoredErrors>
    <ignoredError numberStoredAsText="1" sqref="A1:M105"/>
  </ignoredErrors>
</worksheet>
</file>

<file path=xl/worksheets/sheet2.xml><?xml version="1.0" encoding="utf-8"?>
<worksheet xmlns="http://schemas.openxmlformats.org/spreadsheetml/2006/main" xmlns:r="http://schemas.openxmlformats.org/officeDocument/2006/relationships">
  <dimension ref="A1:H29"/>
  <sheetViews>
    <sheetView workbookViewId="0" showGridLines="0">
      <pane ySplit="4" topLeftCell="A5" activePane="bottomLeft" state="frozen"/>
    </sheetView>
  </sheetViews>
  <cols>
    <col min="1" max="1" width="10.83203125" customWidth="1"/>
    <col min="2" max="2" width="56.83203125" customWidth="1"/>
    <col min="3" max="3" width="8.83203125" customWidth="1"/>
    <col min="4" max="4" width="12.83203125" customWidth="1"/>
    <col min="5" max="5" width="14.83203125" customWidth="1"/>
    <col min="6" max="6" width="16.83203125" customWidth="1"/>
    <col min="7" max="7" width="11.83203125" customWidth="1"/>
    <col min="8" max="8" width="12.83203125" customWidth="1"/>
  </cols>
  <sheetData>
    <row r="1" ht="26" customHeight="1">
      <c r="A1" t="str" s="6">
        <v>Abstract: item totals from Takeoff (the quantity column of your BOQ)</v>
      </c>
    </row>
    <row r="2" ht="22" customHeight="1">
      <c r="A2" t="str" s="9">
        <v>Type each item code, BOQ description and unit once. Quantity adds the Takeoff rows with that code and rounds to 0.01. Rates are yours to enter.</v>
      </c>
    </row>
    <row r="3" ht="20" customHeight="1"/>
    <row r="4" ht="32" customHeight="1">
      <c r="A4" t="str" s="10">
        <v>Item no</v>
      </c>
      <c r="B4" t="str" s="10">
        <v>BOQ description</v>
      </c>
      <c r="C4" t="str" s="10">
        <v>Unit</v>
      </c>
      <c r="D4" t="str" s="10">
        <v>Quantity</v>
      </c>
      <c r="E4" t="str" s="10">
        <v>Rate (₹/unit)</v>
      </c>
      <c r="F4" t="str" s="10">
        <v>Amount (₹)</v>
      </c>
      <c r="G4" t="str" s="10">
        <v>Takeoff rows</v>
      </c>
      <c r="H4" t="str" s="10">
        <v>Unit check</v>
      </c>
    </row>
    <row r="5" ht="34" customHeight="1">
      <c r="A5" t="str" s="11">
        <v>RCC-01</v>
      </c>
      <c r="B5" t="str" s="11">
        <v>RCC M20 in isolated footings, excluding reinforcement and formwork</v>
      </c>
      <c r="C5" t="str" s="11">
        <v>cum</v>
      </c>
      <c r="D5" s="14">
        <f>IF(A5="","",IF(G5=0,"",ROUND(SUMIF(Takeoff!$A$6:$A$105,A5,Takeoff!$I$6:$I$105),2)))</f>
        <v>10.4</v>
      </c>
      <c r="E5" s="8"/>
      <c r="F5" t="str" s="15">
        <f>IF(AND(ISNUMBER(D5),ISNUMBER(E5)),ROUND(D5*E5,2),"")</f>
        <v/>
      </c>
      <c r="G5" s="16">
        <f>IF(A5="","",SUMPRODUCT((Takeoff!$A$6:$A$105=A5)*ISNUMBER(Takeoff!$I$6:$I$105)))</f>
        <v>2</v>
      </c>
      <c r="H5" t="str" s="17">
        <f>IF(A5="","",IF(SUMPRODUCT((Takeoff!$A$6:$A$105=A5)*ISNUMBER(Takeoff!$I$6:$I$105)*(Takeoff!$J$6:$J$105&lt;&gt;C5))=0,"OK","Check unit"))</f>
        <v>OK</v>
      </c>
    </row>
    <row r="6" ht="34" customHeight="1">
      <c r="A6" t="str" s="11">
        <v>RCC-02</v>
      </c>
      <c r="B6" t="str" s="11">
        <v>RCC M25 in columns up to slab soffit, excluding reinforcement and formwork</v>
      </c>
      <c r="C6" t="str" s="11">
        <v>cum</v>
      </c>
      <c r="D6" s="14">
        <f>IF(A6="","",IF(G6=0,"",ROUND(SUMIF(Takeoff!$A$6:$A$105,A6,Takeoff!$I$6:$I$105),2)))</f>
        <v>3.73</v>
      </c>
      <c r="E6" s="8"/>
      <c r="F6" t="str" s="15">
        <f>IF(AND(ISNUMBER(D6),ISNUMBER(E6)),ROUND(D6*E6,2),"")</f>
        <v/>
      </c>
      <c r="G6" s="16">
        <f>IF(A6="","",SUMPRODUCT((Takeoff!$A$6:$A$105=A6)*ISNUMBER(Takeoff!$I$6:$I$105)))</f>
        <v>1</v>
      </c>
      <c r="H6" t="str" s="17">
        <f>IF(A6="","",IF(SUMPRODUCT((Takeoff!$A$6:$A$105=A6)*ISNUMBER(Takeoff!$I$6:$I$105)*(Takeoff!$J$6:$J$105&lt;&gt;C6))=0,"OK","Check unit"))</f>
        <v>OK</v>
      </c>
    </row>
    <row r="7" ht="34" customHeight="1">
      <c r="A7" t="str" s="11">
        <v>RCC-03</v>
      </c>
      <c r="B7" t="str" s="11">
        <v>RCC M20 in 150 mm roof slab, excluding reinforcement and formwork</v>
      </c>
      <c r="C7" t="str" s="11">
        <v>cum</v>
      </c>
      <c r="D7" s="14">
        <f>IF(A7="","",IF(G7=0,"",ROUND(SUMIF(Takeoff!$A$6:$A$105,A7,Takeoff!$I$6:$I$105),2)))</f>
        <v>8.4</v>
      </c>
      <c r="E7" s="8"/>
      <c r="F7" t="str" s="15">
        <f>IF(AND(ISNUMBER(D7),ISNUMBER(E7)),ROUND(D7*E7,2),"")</f>
        <v/>
      </c>
      <c r="G7" s="16">
        <f>IF(A7="","",SUMPRODUCT((Takeoff!$A$6:$A$105=A7)*ISNUMBER(Takeoff!$I$6:$I$105)))</f>
        <v>2</v>
      </c>
      <c r="H7" t="str" s="17">
        <f>IF(A7="","",IF(SUMPRODUCT((Takeoff!$A$6:$A$105=A7)*ISNUMBER(Takeoff!$I$6:$I$105)*(Takeoff!$J$6:$J$105&lt;&gt;C7))=0,"OK","Check unit"))</f>
        <v>OK</v>
      </c>
    </row>
    <row r="8" ht="34" customHeight="1">
      <c r="A8" t="str" s="11">
        <v>BW-01</v>
      </c>
      <c r="B8" t="str" s="11">
        <v>Brickwork 230 mm thick in cement mortar in superstructure, mix as specified</v>
      </c>
      <c r="C8" t="str" s="11">
        <v>cum</v>
      </c>
      <c r="D8" s="14">
        <f>IF(A8="","",IF(G8=0,"",ROUND(SUMIF(Takeoff!$A$6:$A$105,A8,Takeoff!$I$6:$I$105),2)))</f>
        <v>1.95</v>
      </c>
      <c r="E8" s="8"/>
      <c r="F8" t="str" s="15">
        <f>IF(AND(ISNUMBER(D8),ISNUMBER(E8)),ROUND(D8*E8,2),"")</f>
        <v/>
      </c>
      <c r="G8" s="16">
        <f>IF(A8="","",SUMPRODUCT((Takeoff!$A$6:$A$105=A8)*ISNUMBER(Takeoff!$I$6:$I$105)))</f>
        <v>3</v>
      </c>
      <c r="H8" t="str" s="17">
        <f>IF(A8="","",IF(SUMPRODUCT((Takeoff!$A$6:$A$105=A8)*ISNUMBER(Takeoff!$I$6:$I$105)*(Takeoff!$J$6:$J$105&lt;&gt;C8))=0,"OK","Check unit"))</f>
        <v>OK</v>
      </c>
    </row>
    <row r="9" ht="20" customHeight="1">
      <c r="A9" s="11"/>
      <c r="B9" s="11"/>
      <c r="C9" s="11"/>
      <c r="D9" t="str" s="14">
        <f>IF(A9="","",IF(G9=0,"",ROUND(SUMIF(Takeoff!$A$6:$A$105,A9,Takeoff!$I$6:$I$105),2)))</f>
        <v/>
      </c>
      <c r="E9" s="8"/>
      <c r="F9" t="str" s="15">
        <f>IF(AND(ISNUMBER(D9),ISNUMBER(E9)),ROUND(D9*E9,2),"")</f>
        <v/>
      </c>
      <c r="G9" t="str" s="16">
        <f>IF(A9="","",SUMPRODUCT((Takeoff!$A$6:$A$105=A9)*ISNUMBER(Takeoff!$I$6:$I$105)))</f>
        <v/>
      </c>
      <c r="H9" t="str" s="17">
        <f>IF(A9="","",IF(SUMPRODUCT((Takeoff!$A$6:$A$105=A9)*ISNUMBER(Takeoff!$I$6:$I$105)*(Takeoff!$J$6:$J$105&lt;&gt;C9))=0,"OK","Check unit"))</f>
        <v/>
      </c>
    </row>
    <row r="10" ht="20" customHeight="1">
      <c r="A10" s="11"/>
      <c r="B10" s="11"/>
      <c r="C10" s="11"/>
      <c r="D10" t="str" s="14">
        <f>IF(A10="","",IF(G10=0,"",ROUND(SUMIF(Takeoff!$A$6:$A$105,A10,Takeoff!$I$6:$I$105),2)))</f>
        <v/>
      </c>
      <c r="E10" s="8"/>
      <c r="F10" t="str" s="15">
        <f>IF(AND(ISNUMBER(D10),ISNUMBER(E10)),ROUND(D10*E10,2),"")</f>
        <v/>
      </c>
      <c r="G10" t="str" s="16">
        <f>IF(A10="","",SUMPRODUCT((Takeoff!$A$6:$A$105=A10)*ISNUMBER(Takeoff!$I$6:$I$105)))</f>
        <v/>
      </c>
      <c r="H10" t="str" s="17">
        <f>IF(A10="","",IF(SUMPRODUCT((Takeoff!$A$6:$A$105=A10)*ISNUMBER(Takeoff!$I$6:$I$105)*(Takeoff!$J$6:$J$105&lt;&gt;C10))=0,"OK","Check unit"))</f>
        <v/>
      </c>
    </row>
    <row r="11" ht="20" customHeight="1">
      <c r="A11" s="11"/>
      <c r="B11" s="11"/>
      <c r="C11" s="11"/>
      <c r="D11" t="str" s="14">
        <f>IF(A11="","",IF(G11=0,"",ROUND(SUMIF(Takeoff!$A$6:$A$105,A11,Takeoff!$I$6:$I$105),2)))</f>
        <v/>
      </c>
      <c r="E11" s="8"/>
      <c r="F11" t="str" s="15">
        <f>IF(AND(ISNUMBER(D11),ISNUMBER(E11)),ROUND(D11*E11,2),"")</f>
        <v/>
      </c>
      <c r="G11" t="str" s="16">
        <f>IF(A11="","",SUMPRODUCT((Takeoff!$A$6:$A$105=A11)*ISNUMBER(Takeoff!$I$6:$I$105)))</f>
        <v/>
      </c>
      <c r="H11" t="str" s="17">
        <f>IF(A11="","",IF(SUMPRODUCT((Takeoff!$A$6:$A$105=A11)*ISNUMBER(Takeoff!$I$6:$I$105)*(Takeoff!$J$6:$J$105&lt;&gt;C11))=0,"OK","Check unit"))</f>
        <v/>
      </c>
    </row>
    <row r="12" ht="20" customHeight="1">
      <c r="A12" s="11"/>
      <c r="B12" s="11"/>
      <c r="C12" s="11"/>
      <c r="D12" t="str" s="14">
        <f>IF(A12="","",IF(G12=0,"",ROUND(SUMIF(Takeoff!$A$6:$A$105,A12,Takeoff!$I$6:$I$105),2)))</f>
        <v/>
      </c>
      <c r="E12" s="8"/>
      <c r="F12" t="str" s="15">
        <f>IF(AND(ISNUMBER(D12),ISNUMBER(E12)),ROUND(D12*E12,2),"")</f>
        <v/>
      </c>
      <c r="G12" t="str" s="16">
        <f>IF(A12="","",SUMPRODUCT((Takeoff!$A$6:$A$105=A12)*ISNUMBER(Takeoff!$I$6:$I$105)))</f>
        <v/>
      </c>
      <c r="H12" t="str" s="17">
        <f>IF(A12="","",IF(SUMPRODUCT((Takeoff!$A$6:$A$105=A12)*ISNUMBER(Takeoff!$I$6:$I$105)*(Takeoff!$J$6:$J$105&lt;&gt;C12))=0,"OK","Check unit"))</f>
        <v/>
      </c>
    </row>
    <row r="13" ht="20" customHeight="1">
      <c r="A13" s="11"/>
      <c r="B13" s="11"/>
      <c r="C13" s="11"/>
      <c r="D13" t="str" s="14">
        <f>IF(A13="","",IF(G13=0,"",ROUND(SUMIF(Takeoff!$A$6:$A$105,A13,Takeoff!$I$6:$I$105),2)))</f>
        <v/>
      </c>
      <c r="E13" s="8"/>
      <c r="F13" t="str" s="15">
        <f>IF(AND(ISNUMBER(D13),ISNUMBER(E13)),ROUND(D13*E13,2),"")</f>
        <v/>
      </c>
      <c r="G13" t="str" s="16">
        <f>IF(A13="","",SUMPRODUCT((Takeoff!$A$6:$A$105=A13)*ISNUMBER(Takeoff!$I$6:$I$105)))</f>
        <v/>
      </c>
      <c r="H13" t="str" s="17">
        <f>IF(A13="","",IF(SUMPRODUCT((Takeoff!$A$6:$A$105=A13)*ISNUMBER(Takeoff!$I$6:$I$105)*(Takeoff!$J$6:$J$105&lt;&gt;C13))=0,"OK","Check unit"))</f>
        <v/>
      </c>
    </row>
    <row r="14" ht="20" customHeight="1">
      <c r="A14" s="11"/>
      <c r="B14" s="11"/>
      <c r="C14" s="11"/>
      <c r="D14" t="str" s="14">
        <f>IF(A14="","",IF(G14=0,"",ROUND(SUMIF(Takeoff!$A$6:$A$105,A14,Takeoff!$I$6:$I$105),2)))</f>
        <v/>
      </c>
      <c r="E14" s="8"/>
      <c r="F14" t="str" s="15">
        <f>IF(AND(ISNUMBER(D14),ISNUMBER(E14)),ROUND(D14*E14,2),"")</f>
        <v/>
      </c>
      <c r="G14" t="str" s="16">
        <f>IF(A14="","",SUMPRODUCT((Takeoff!$A$6:$A$105=A14)*ISNUMBER(Takeoff!$I$6:$I$105)))</f>
        <v/>
      </c>
      <c r="H14" t="str" s="17">
        <f>IF(A14="","",IF(SUMPRODUCT((Takeoff!$A$6:$A$105=A14)*ISNUMBER(Takeoff!$I$6:$I$105)*(Takeoff!$J$6:$J$105&lt;&gt;C14))=0,"OK","Check unit"))</f>
        <v/>
      </c>
    </row>
    <row r="15" ht="20" customHeight="1">
      <c r="A15" s="11"/>
      <c r="B15" s="11"/>
      <c r="C15" s="11"/>
      <c r="D15" t="str" s="14">
        <f>IF(A15="","",IF(G15=0,"",ROUND(SUMIF(Takeoff!$A$6:$A$105,A15,Takeoff!$I$6:$I$105),2)))</f>
        <v/>
      </c>
      <c r="E15" s="8"/>
      <c r="F15" t="str" s="15">
        <f>IF(AND(ISNUMBER(D15),ISNUMBER(E15)),ROUND(D15*E15,2),"")</f>
        <v/>
      </c>
      <c r="G15" t="str" s="16">
        <f>IF(A15="","",SUMPRODUCT((Takeoff!$A$6:$A$105=A15)*ISNUMBER(Takeoff!$I$6:$I$105)))</f>
        <v/>
      </c>
      <c r="H15" t="str" s="17">
        <f>IF(A15="","",IF(SUMPRODUCT((Takeoff!$A$6:$A$105=A15)*ISNUMBER(Takeoff!$I$6:$I$105)*(Takeoff!$J$6:$J$105&lt;&gt;C15))=0,"OK","Check unit"))</f>
        <v/>
      </c>
    </row>
    <row r="16" ht="20" customHeight="1">
      <c r="A16" s="11"/>
      <c r="B16" s="11"/>
      <c r="C16" s="11"/>
      <c r="D16" t="str" s="14">
        <f>IF(A16="","",IF(G16=0,"",ROUND(SUMIF(Takeoff!$A$6:$A$105,A16,Takeoff!$I$6:$I$105),2)))</f>
        <v/>
      </c>
      <c r="E16" s="8"/>
      <c r="F16" t="str" s="15">
        <f>IF(AND(ISNUMBER(D16),ISNUMBER(E16)),ROUND(D16*E16,2),"")</f>
        <v/>
      </c>
      <c r="G16" t="str" s="16">
        <f>IF(A16="","",SUMPRODUCT((Takeoff!$A$6:$A$105=A16)*ISNUMBER(Takeoff!$I$6:$I$105)))</f>
        <v/>
      </c>
      <c r="H16" t="str" s="17">
        <f>IF(A16="","",IF(SUMPRODUCT((Takeoff!$A$6:$A$105=A16)*ISNUMBER(Takeoff!$I$6:$I$105)*(Takeoff!$J$6:$J$105&lt;&gt;C16))=0,"OK","Check unit"))</f>
        <v/>
      </c>
    </row>
    <row r="17" ht="20" customHeight="1">
      <c r="A17" s="11"/>
      <c r="B17" s="11"/>
      <c r="C17" s="11"/>
      <c r="D17" t="str" s="14">
        <f>IF(A17="","",IF(G17=0,"",ROUND(SUMIF(Takeoff!$A$6:$A$105,A17,Takeoff!$I$6:$I$105),2)))</f>
        <v/>
      </c>
      <c r="E17" s="8"/>
      <c r="F17" t="str" s="15">
        <f>IF(AND(ISNUMBER(D17),ISNUMBER(E17)),ROUND(D17*E17,2),"")</f>
        <v/>
      </c>
      <c r="G17" t="str" s="16">
        <f>IF(A17="","",SUMPRODUCT((Takeoff!$A$6:$A$105=A17)*ISNUMBER(Takeoff!$I$6:$I$105)))</f>
        <v/>
      </c>
      <c r="H17" t="str" s="17">
        <f>IF(A17="","",IF(SUMPRODUCT((Takeoff!$A$6:$A$105=A17)*ISNUMBER(Takeoff!$I$6:$I$105)*(Takeoff!$J$6:$J$105&lt;&gt;C17))=0,"OK","Check unit"))</f>
        <v/>
      </c>
    </row>
    <row r="18" ht="20" customHeight="1">
      <c r="A18" s="11"/>
      <c r="B18" s="11"/>
      <c r="C18" s="11"/>
      <c r="D18" t="str" s="14">
        <f>IF(A18="","",IF(G18=0,"",ROUND(SUMIF(Takeoff!$A$6:$A$105,A18,Takeoff!$I$6:$I$105),2)))</f>
        <v/>
      </c>
      <c r="E18" s="8"/>
      <c r="F18" t="str" s="15">
        <f>IF(AND(ISNUMBER(D18),ISNUMBER(E18)),ROUND(D18*E18,2),"")</f>
        <v/>
      </c>
      <c r="G18" t="str" s="16">
        <f>IF(A18="","",SUMPRODUCT((Takeoff!$A$6:$A$105=A18)*ISNUMBER(Takeoff!$I$6:$I$105)))</f>
        <v/>
      </c>
      <c r="H18" t="str" s="17">
        <f>IF(A18="","",IF(SUMPRODUCT((Takeoff!$A$6:$A$105=A18)*ISNUMBER(Takeoff!$I$6:$I$105)*(Takeoff!$J$6:$J$105&lt;&gt;C18))=0,"OK","Check unit"))</f>
        <v/>
      </c>
    </row>
    <row r="19" ht="20" customHeight="1">
      <c r="A19" s="11"/>
      <c r="B19" s="11"/>
      <c r="C19" s="11"/>
      <c r="D19" t="str" s="14">
        <f>IF(A19="","",IF(G19=0,"",ROUND(SUMIF(Takeoff!$A$6:$A$105,A19,Takeoff!$I$6:$I$105),2)))</f>
        <v/>
      </c>
      <c r="E19" s="8"/>
      <c r="F19" t="str" s="15">
        <f>IF(AND(ISNUMBER(D19),ISNUMBER(E19)),ROUND(D19*E19,2),"")</f>
        <v/>
      </c>
      <c r="G19" t="str" s="16">
        <f>IF(A19="","",SUMPRODUCT((Takeoff!$A$6:$A$105=A19)*ISNUMBER(Takeoff!$I$6:$I$105)))</f>
        <v/>
      </c>
      <c r="H19" t="str" s="17">
        <f>IF(A19="","",IF(SUMPRODUCT((Takeoff!$A$6:$A$105=A19)*ISNUMBER(Takeoff!$I$6:$I$105)*(Takeoff!$J$6:$J$105&lt;&gt;C19))=0,"OK","Check unit"))</f>
        <v/>
      </c>
    </row>
    <row r="20" ht="20" customHeight="1">
      <c r="A20" s="11"/>
      <c r="B20" s="11"/>
      <c r="C20" s="11"/>
      <c r="D20" t="str" s="14">
        <f>IF(A20="","",IF(G20=0,"",ROUND(SUMIF(Takeoff!$A$6:$A$105,A20,Takeoff!$I$6:$I$105),2)))</f>
        <v/>
      </c>
      <c r="E20" s="8"/>
      <c r="F20" t="str" s="15">
        <f>IF(AND(ISNUMBER(D20),ISNUMBER(E20)),ROUND(D20*E20,2),"")</f>
        <v/>
      </c>
      <c r="G20" t="str" s="16">
        <f>IF(A20="","",SUMPRODUCT((Takeoff!$A$6:$A$105=A20)*ISNUMBER(Takeoff!$I$6:$I$105)))</f>
        <v/>
      </c>
      <c r="H20" t="str" s="17">
        <f>IF(A20="","",IF(SUMPRODUCT((Takeoff!$A$6:$A$105=A20)*ISNUMBER(Takeoff!$I$6:$I$105)*(Takeoff!$J$6:$J$105&lt;&gt;C20))=0,"OK","Check unit"))</f>
        <v/>
      </c>
    </row>
    <row r="21" ht="20" customHeight="1">
      <c r="A21" s="11"/>
      <c r="B21" s="11"/>
      <c r="C21" s="11"/>
      <c r="D21" t="str" s="14">
        <f>IF(A21="","",IF(G21=0,"",ROUND(SUMIF(Takeoff!$A$6:$A$105,A21,Takeoff!$I$6:$I$105),2)))</f>
        <v/>
      </c>
      <c r="E21" s="8"/>
      <c r="F21" t="str" s="15">
        <f>IF(AND(ISNUMBER(D21),ISNUMBER(E21)),ROUND(D21*E21,2),"")</f>
        <v/>
      </c>
      <c r="G21" t="str" s="16">
        <f>IF(A21="","",SUMPRODUCT((Takeoff!$A$6:$A$105=A21)*ISNUMBER(Takeoff!$I$6:$I$105)))</f>
        <v/>
      </c>
      <c r="H21" t="str" s="17">
        <f>IF(A21="","",IF(SUMPRODUCT((Takeoff!$A$6:$A$105=A21)*ISNUMBER(Takeoff!$I$6:$I$105)*(Takeoff!$J$6:$J$105&lt;&gt;C21))=0,"OK","Check unit"))</f>
        <v/>
      </c>
    </row>
    <row r="22" ht="20" customHeight="1">
      <c r="A22" s="11"/>
      <c r="B22" s="11"/>
      <c r="C22" s="11"/>
      <c r="D22" t="str" s="14">
        <f>IF(A22="","",IF(G22=0,"",ROUND(SUMIF(Takeoff!$A$6:$A$105,A22,Takeoff!$I$6:$I$105),2)))</f>
        <v/>
      </c>
      <c r="E22" s="8"/>
      <c r="F22" t="str" s="15">
        <f>IF(AND(ISNUMBER(D22),ISNUMBER(E22)),ROUND(D22*E22,2),"")</f>
        <v/>
      </c>
      <c r="G22" t="str" s="16">
        <f>IF(A22="","",SUMPRODUCT((Takeoff!$A$6:$A$105=A22)*ISNUMBER(Takeoff!$I$6:$I$105)))</f>
        <v/>
      </c>
      <c r="H22" t="str" s="17">
        <f>IF(A22="","",IF(SUMPRODUCT((Takeoff!$A$6:$A$105=A22)*ISNUMBER(Takeoff!$I$6:$I$105)*(Takeoff!$J$6:$J$105&lt;&gt;C22))=0,"OK","Check unit"))</f>
        <v/>
      </c>
    </row>
    <row r="23" ht="20" customHeight="1">
      <c r="A23" s="11"/>
      <c r="B23" s="11"/>
      <c r="C23" s="11"/>
      <c r="D23" t="str" s="14">
        <f>IF(A23="","",IF(G23=0,"",ROUND(SUMIF(Takeoff!$A$6:$A$105,A23,Takeoff!$I$6:$I$105),2)))</f>
        <v/>
      </c>
      <c r="E23" s="8"/>
      <c r="F23" t="str" s="15">
        <f>IF(AND(ISNUMBER(D23),ISNUMBER(E23)),ROUND(D23*E23,2),"")</f>
        <v/>
      </c>
      <c r="G23" t="str" s="16">
        <f>IF(A23="","",SUMPRODUCT((Takeoff!$A$6:$A$105=A23)*ISNUMBER(Takeoff!$I$6:$I$105)))</f>
        <v/>
      </c>
      <c r="H23" t="str" s="17">
        <f>IF(A23="","",IF(SUMPRODUCT((Takeoff!$A$6:$A$105=A23)*ISNUMBER(Takeoff!$I$6:$I$105)*(Takeoff!$J$6:$J$105&lt;&gt;C23))=0,"OK","Check unit"))</f>
        <v/>
      </c>
    </row>
    <row r="24" ht="20" customHeight="1">
      <c r="A24" s="11"/>
      <c r="B24" s="11"/>
      <c r="C24" s="11"/>
      <c r="D24" t="str" s="14">
        <f>IF(A24="","",IF(G24=0,"",ROUND(SUMIF(Takeoff!$A$6:$A$105,A24,Takeoff!$I$6:$I$105),2)))</f>
        <v/>
      </c>
      <c r="E24" s="8"/>
      <c r="F24" t="str" s="15">
        <f>IF(AND(ISNUMBER(D24),ISNUMBER(E24)),ROUND(D24*E24,2),"")</f>
        <v/>
      </c>
      <c r="G24" t="str" s="16">
        <f>IF(A24="","",SUMPRODUCT((Takeoff!$A$6:$A$105=A24)*ISNUMBER(Takeoff!$I$6:$I$105)))</f>
        <v/>
      </c>
      <c r="H24" t="str" s="17">
        <f>IF(A24="","",IF(SUMPRODUCT((Takeoff!$A$6:$A$105=A24)*ISNUMBER(Takeoff!$I$6:$I$105)*(Takeoff!$J$6:$J$105&lt;&gt;C24))=0,"OK","Check unit"))</f>
        <v/>
      </c>
    </row>
    <row r="25" ht="22" customHeight="1">
      <c r="A25" t="str" s="18">
        <v>Total amount (₹): blank until every listed item has a rate</v>
      </c>
      <c r="F25" t="str" s="15">
        <f>IF(COUNTA(A5:A24)=0,"",IF(COUNT(F5:F24)&lt;COUNTA(A5:A24),"",SUM(F5:F24)))</f>
        <v/>
      </c>
    </row>
    <row r="26" ht="22" customHeight="1">
      <c r="A26" t="str" s="18">
        <v>Items without a rate</v>
      </c>
      <c r="F26" s="16">
        <f>COUNTA(A5:A24)-COUNT(F5:F24)</f>
        <v>4</v>
      </c>
    </row>
    <row r="27" ht="22" customHeight="1">
      <c r="A27" t="str" s="18">
        <v>Measured rows on Takeoff</v>
      </c>
      <c r="F27" s="16">
        <f>COUNT(Takeoff!$I$6:$I$105)</f>
        <v>8</v>
      </c>
    </row>
    <row r="28" ht="22" customHeight="1">
      <c r="A28" t="str" s="18">
        <v>Measured rows carried to Abstract</v>
      </c>
      <c r="F28" s="16">
        <f>SUM(G5:G24)</f>
        <v>8</v>
      </c>
    </row>
    <row r="29" ht="22" customHeight="1">
      <c r="A29" t="str" s="18">
        <v>Row check</v>
      </c>
      <c r="F29" t="str" s="17">
        <f>IF(F27=F28,"OK","Check item codes on Takeoff")</f>
        <v>OK</v>
      </c>
    </row>
  </sheetData>
  <mergeCells count="5">
    <mergeCell ref="A25:E25"/>
    <mergeCell ref="A26:E26"/>
    <mergeCell ref="A27:E27"/>
    <mergeCell ref="A28:E28"/>
    <mergeCell ref="A29:E29"/>
  </mergeCells>
  <ignoredErrors>
    <ignoredError numberStoredAsText="1" sqref="A1:H29"/>
  </ignoredErrors>
</worksheet>
</file>

<file path=xl/worksheets/sheet3.xml><?xml version="1.0" encoding="utf-8"?>
<worksheet xmlns="http://schemas.openxmlformats.org/spreadsheetml/2006/main" xmlns:r="http://schemas.openxmlformats.org/officeDocument/2006/relationships">
  <dimension ref="A1:B30"/>
  <sheetViews>
    <sheetView workbookViewId="0" showGridLines="0"/>
  </sheetViews>
  <cols>
    <col min="1" max="1" width="26.83203125" customWidth="1"/>
    <col min="2" max="2" width="120.83203125" customWidth="1"/>
  </cols>
  <sheetData>
    <row r="1" ht="26" customHeight="1">
      <c r="A1" t="str" s="6">
        <v>Quantity takeoff sheet: how to use it</v>
      </c>
    </row>
    <row r="2" ht="48" customHeight="1">
      <c r="A2" t="str" s="7">
        <v>What it is</v>
      </c>
      <c r="B2" t="str" s="11">
        <v>A takeoff sheet records each measurement from the drawings, one row per measured part, with its drawing reference and L × B × D working. Rows with the same item code are added on Abstract, which gives the quantity column of the BOQ.</v>
      </c>
    </row>
    <row r="3" ht="34" customHeight="1">
      <c r="A3" t="str" s="7">
        <v>Sheets</v>
      </c>
      <c r="B3" t="str" s="11">
        <v>Takeoff: the measurement rows. Abstract: item totals pulled from Takeoff by item code (SUMIF), a blank rate column and amount formulas. Read me: this page.</v>
      </c>
    </row>
    <row r="4" ht="34" customHeight="1">
      <c r="A4" t="str" s="7">
        <v>Worked example</v>
      </c>
      <c r="B4" t="str" s="11">
        <v>Takeoff rows 6–15 are an original teaching example: footings, columns, one 230 mm wall with a door and a window deducted, and a roof slab. They are not from a real project. Overwrite them; keep the formula in column I.</v>
      </c>
    </row>
    <row r="5" ht="34" customHeight="1">
      <c r="A5" t="str" s="7">
        <v>Step 1: item code</v>
      </c>
      <c r="B5" t="str" s="11">
        <v>Give every BOQ item one code, such as RCC-01, and put it in column A of each row that measures that item. Enter the same code once on Abstract.</v>
      </c>
    </row>
    <row r="6" ht="34" customHeight="1">
      <c r="A6" t="str" s="7">
        <v>Step 2: what and where</v>
      </c>
      <c r="B6" t="str" s="11">
        <v>Describe what the row measures (member, mark, opening), the drawing number and revision in C, and the location or grid in D.</v>
      </c>
    </row>
    <row r="7" ht="34" customHeight="1">
      <c r="A7" t="str" s="7">
        <v>Step 3: dimensions</v>
      </c>
      <c r="B7" t="str" s="11">
        <v>Enter No. and the dimensions in metres, in the order L, B, D/H. Leave a dimension blank if the unit does not need it: the formula counts a blank as 1. A row with nothing in E to H has no quantity.</v>
      </c>
    </row>
    <row r="8" ht="48" customHeight="1">
      <c r="A8" t="str" s="7">
        <v>Dimensions by unit</v>
      </c>
      <c r="B8" t="str" s="11">
        <v>cum: L, B and D/H. sqm: two of them (L and B for a floor, L and H for a wall face). rm: L only. kg: L as the bar length and B as the mass per metre (for example 0.888 kg/m for a 12 mm bar); a bar bending schedule is the better takeoff for steel. no.: No. only.</v>
      </c>
    </row>
    <row r="9" ht="34" customHeight="1">
      <c r="A9" t="str" s="7">
        <v>Step 4: deductions</v>
      </c>
      <c r="B9" t="str" s="11">
        <v>Enter the opening's size as positive numbers and put Y in column K. The formula makes the quantity negative. Do not also type a negative No.: a negative entry shows #N/A.</v>
      </c>
    </row>
    <row r="10" ht="34" customHeight="1">
      <c r="A10" t="str" s="7">
        <v>Openings not deducted</v>
      </c>
      <c r="B10" t="str" s="11">
        <v>Keep a row for an opening the rule does not deduct, with no dimensions and a note in M. It shows the opening was seen and checked against the threshold.</v>
      </c>
    </row>
    <row r="11" ht="34" customHeight="1">
      <c r="A11" t="str" s="7">
        <v>Step 5: Abstract</v>
      </c>
      <c r="B11" t="str" s="11">
        <v>Type each item code, BOQ description and unit once. Quantity adds column I for that code and rounds to 0.01. Takeoff rows counts the measured rows; Unit check flags a measured row whose unit differs from the item's unit.</v>
      </c>
    </row>
    <row r="12" ht="34" customHeight="1">
      <c r="A12" t="str" s="7">
        <v>Rates</v>
      </c>
      <c r="B12" t="str" s="11">
        <v>Rate (Abstract column E) is blank on purpose. Use a dated source: CPWD DSR, your state SOR or a dated quotation. Amounts fill in as rates are entered; the total stays blank until every item has a rate.</v>
      </c>
    </row>
    <row r="13" ht="34" customHeight="1">
      <c r="A13" t="str" s="7">
        <v>Row check</v>
      </c>
      <c r="B13" t="str" s="11">
        <v>Measured rows on Takeoff must equal the rows carried to Abstract. A difference means a row has no item code, its code is not listed on Abstract, or a code is listed twice.</v>
      </c>
    </row>
    <row r="14" ht="34" customHeight="1">
      <c r="A14" t="str" s="7">
        <v>More rows</v>
      </c>
      <c r="B14" t="str" s="11">
        <v>Takeoff formulas run to row 105 and Abstract reads rows 6–105. For more, insert rows above row 105 so the ranges grow, then copy column I down.</v>
      </c>
    </row>
    <row r="15" ht="34" customHeight="1">
      <c r="A15" t="str" s="7">
        <v>Units: earthwork, PCC, RCC</v>
      </c>
      <c r="B15" t="str" s="11">
        <v>cum</v>
      </c>
    </row>
    <row r="16" ht="34" customHeight="1">
      <c r="A16" t="str" s="7">
        <v>Units: brickwork</v>
      </c>
      <c r="B16" t="str" s="11">
        <v>cum; walls one brick thick or less in sqm stating thickness (IS 1200 Part 3:1976 cl. 4.1.1). BOQs that follow CPWD DSR price 230 mm walls per cum and half-brick walls per sqm: use the unit of your BOQ item.</v>
      </c>
    </row>
    <row r="17" ht="20" customHeight="1">
      <c r="A17" t="str" s="7">
        <v>Units: formwork</v>
      </c>
      <c r="B17" t="str" s="11">
        <v>sqm of contact area with the concrete (IS 1200 Part 5).</v>
      </c>
    </row>
    <row r="18" ht="20" customHeight="1">
      <c r="A18" t="str" s="7">
        <v>Units: plaster, painting</v>
      </c>
      <c r="B18" t="str" s="11">
        <v>sqm; narrow bands in rm (girth up to 30 cm for plaster, 10 cm for painting).</v>
      </c>
    </row>
    <row r="19" ht="20" customHeight="1">
      <c r="A19" t="str" s="7">
        <v>Units: steel</v>
      </c>
      <c r="B19" t="str" s="11">
        <v>kg. Steel mass to the nearest 1 kg.</v>
      </c>
    </row>
    <row r="20" ht="20" customHeight="1">
      <c r="A20" t="str" s="7">
        <v>Units: pipes</v>
      </c>
      <c r="B20" t="str" s="11">
        <v>rm by diameter and material (IS 1200 Part 19).</v>
      </c>
    </row>
    <row r="21" ht="20" customHeight="1">
      <c r="A21" t="str" s="7">
        <v>Units: counted items</v>
      </c>
      <c r="B21" t="str" s="11">
        <v>no. for fixtures, valves, traps and similar items.</v>
      </c>
    </row>
    <row r="22" ht="34" customHeight="1">
      <c r="A22" t="str" s="7">
        <v>Rounding</v>
      </c>
      <c r="B22" t="str" s="11">
        <v>Dimensions to 0.01 m (concrete slab thickness to 0.005 m). Keep row quantities unrounded and round each item total: 0.01 cum or 0.01 sqm, as Abstract does.</v>
      </c>
    </row>
    <row r="23" ht="48" customHeight="1">
      <c r="A23" t="str" s="7">
        <v>Brickwork deductions</v>
      </c>
      <c r="B23" t="str" s="11">
        <v>IS 1200 Part 3:1976 cl. 4.1.4: no deduction for openings up to 0.1 sqm, ends of beams and lintels up to 0.1 sqm in section, bearings of slabs and chajjas up to 10 cm thick, pipes up to 300 mm diameter and chases up to 50 cm girth. Larger openings are deducted.</v>
      </c>
    </row>
    <row r="24" ht="34" customHeight="1">
      <c r="A24" t="str" s="7">
        <v>Lintels in openings</v>
      </c>
      <c r="B24" t="str" s="11">
        <v>Note to cl. 4.1.4: a separate lintel or sill is included in the size of the opening; the lintel's end portions are not. The example's door is deducted as 1.00 × (2.10 + 0.15) m.</v>
      </c>
    </row>
    <row r="25" ht="34" customHeight="1">
      <c r="A25" t="str" s="7">
        <v>Other thresholds</v>
      </c>
      <c r="B25" t="str" s="11">
        <v>Concrete (Part 2): openings up to 0.1 sqm not deducted. Formwork (Part 5): up to 0.4 sqm. Plaster and painting (Parts 12 and 13): up to 0.5 sqm, with separate rules for 0.5–3 sqm and above 3 sqm.</v>
      </c>
    </row>
    <row r="26" ht="34" customHeight="1">
      <c r="A26" t="str" s="7">
        <v>Edition</v>
      </c>
      <c r="B26" t="str" s="11">
        <v>Clause numbers are from IS 1200 Part 3:1976, the freely available scan. BIS re-issued Part 2 in 2025 and Part 3 in 2026. Check the edition your contract names; where it names CPWD specifications, they govern.</v>
      </c>
    </row>
    <row r="27" ht="20" customHeight="1">
      <c r="A27" t="str" s="7">
        <v>IS 1200 Part 3 (1976)</v>
      </c>
      <c r="B27" t="str" s="11">
        <v>https://law.resource.org/pub/in/bis/S03/is.1200.3.1976.pdf</v>
      </c>
    </row>
    <row r="28" ht="20" customHeight="1">
      <c r="A28" t="str" s="7">
        <v>Guide to this sheet</v>
      </c>
      <c r="B28" t="str" s="11">
        <v>https://sitesetu.app/blog/quantity-takeoff-sheet-excel-template</v>
      </c>
    </row>
    <row r="29" ht="20" customHeight="1">
      <c r="A29" t="str" s="7">
        <v>IS 1200 rules by trade</v>
      </c>
      <c r="B29" t="str" s="11">
        <v>https://sitesetu.app/blog/is-1200-method-of-measurement-guide-india</v>
      </c>
    </row>
    <row r="30" ht="20" customHeight="1">
      <c r="A30" t="str" s="7">
        <v>Prepared</v>
      </c>
      <c r="B30" t="str" s="11">
        <v>1 November 2026. Live formulas, no macros.</v>
      </c>
    </row>
  </sheetData>
  <hyperlinks>
    <hyperlink ref="B27" r:id="rId1"/>
    <hyperlink ref="B28" r:id="rId2"/>
    <hyperlink ref="B29" r:id="rId3"/>
  </hyperlinks>
  <ignoredErrors>
    <ignoredError numberStoredAsText="1" sqref="A1:B3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Takeoff</vt:lpstr>
      <vt:lpstr>Abstract</vt:lpstr>
      <vt:lpstr>Read 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2026-11-01T00:00:00Z</dcterms:created>
  <dcterms:modified xsi:type="dcterms:W3CDTF">2026-11-01T00:00:00Z</dcterms:modified>
  <cp:lastModifiedBy>SiteSetu</cp:lastModifiedBy>
  <dc:creator>SiteSetu</dc:creator>
  <dc:title>Quantity takeoff sheet</dc:title>
</cp:coreProperties>
</file>