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stract" sheetId="1" r:id="rId1"/>
    <sheet name="RA bill summary" sheetId="2" r:id="rId2"/>
    <sheet name="Final bill" sheetId="3" r:id="rId3"/>
    <sheet name="Deviation statement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0.000;[Red](0.000);&quot;-&quot;"/>
    <numFmt numFmtId="61" formatCode="&quot;₹&quot;#,##0.00;[Red](&quot;₹&quot;#,##0.00);&quot;-&quot;"/>
  </numFmts>
  <fonts count="3">
    <font>
      <sz val="11"/>
      <color rgb="FF172B4D"/>
      <name val="Helvetica"/>
    </font>
    <font>
      <b/>
      <sz val="11"/>
      <color rgb="FFFFFFFF"/>
      <name val="Helvetica"/>
    </font>
    <font>
      <b/>
      <sz val="16"/>
      <color rgb="FF172B4D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203B5B"/>
        <bgColor indexed="64"/>
      </patternFill>
    </fill>
    <fill>
      <patternFill patternType="solid">
        <fgColor rgb="FFFFF3C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0" fontId="2" fillId="0" borderId="0" xfId="0" applyAlignment="1" applyFill="1" applyFont="1" applyNumberFormat="1">
      <alignment vertical="center" wrapText="0"/>
    </xf>
    <xf numFmtId="0" fontId="0" fillId="0" borderId="0" xfId="0" applyAlignment="1" applyFill="1" applyFont="1" applyNumberFormat="1">
      <alignment vertical="center" wrapText="1"/>
    </xf>
    <xf numFmtId="0" fontId="0" fillId="3" borderId="0" xfId="0" applyAlignment="1" applyFill="1" applyFont="1" applyNumberFormat="1">
      <alignment vertical="center" wrapText="1"/>
    </xf>
    <xf numFmtId="0" fontId="1" fillId="2" borderId="0" xfId="0" applyAlignment="1" applyFill="1" applyFont="1" applyNumberFormat="1">
      <alignment vertical="center" horizontal="center" wrapText="1"/>
    </xf>
    <xf numFmtId="60" fontId="0" fillId="3" borderId="0" xfId="0" applyAlignment="1" applyFill="1" applyFont="1" applyNumberFormat="1">
      <alignment vertical="center" wrapText="1"/>
    </xf>
    <xf numFmtId="60" fontId="0" fillId="0" borderId="0" xfId="0" applyAlignment="1" applyFill="1" applyFont="1" applyNumberFormat="1">
      <alignment vertical="center" wrapText="1"/>
    </xf>
    <xf numFmtId="61" fontId="0" fillId="3" borderId="0" xfId="0" applyAlignment="1" applyFill="1" applyFont="1" applyNumberFormat="1">
      <alignment vertical="center" wrapText="1"/>
    </xf>
    <xf numFmtId="61" fontId="0" fillId="0" borderId="0" xfId="0" applyAlignment="1" applyFill="1" applyFont="1" applyNumberFormat="1">
      <alignment vertical="center" wrapText="1"/>
    </xf>
    <xf numFmtId="0" fontId="1" fillId="2" borderId="0" xfId="0" applyAlignment="1" applyFill="1" applyFont="1" applyNumberFormat="1">
      <alignment vertical="center" wrapText="1"/>
    </xf>
    <xf numFmtId="61" fontId="1" fillId="2" borderId="0" xfId="0" applyAlignment="1" applyFill="1" applyFont="1" applyNumberFormat="1">
      <alignment vertical="center" wrapText="1"/>
    </xf>
    <xf numFmtId="61" fontId="1" fillId="2" borderId="0" xfId="0" applyAlignment="1" applyFill="1" applyFont="1" applyNumberFormat="1">
      <alignment vertical="center"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34"/>
  <sheetViews>
    <sheetView workbookViewId="0" showGridLines="0">
      <pane ySplit="8" topLeftCell="A9" activePane="bottomLeft" state="frozen"/>
    </sheetView>
  </sheetViews>
  <cols>
    <col min="1" max="1" width="16.83203125" customWidth="1"/>
    <col min="2" max="2" width="30.83203125" customWidth="1"/>
    <col min="3" max="3" width="10.83203125" customWidth="1"/>
    <col min="4" max="4" width="13.83203125" customWidth="1"/>
    <col min="5" max="5" width="17.83203125" customWidth="1"/>
    <col min="6" max="6" width="13.83203125" customWidth="1"/>
    <col min="7" max="7" width="16.83203125" customWidth="1"/>
    <col min="8" max="8" width="19.83203125" customWidth="1"/>
    <col min="9" max="9" width="22.83203125" customWidth="1"/>
    <col min="10" max="10" width="21.83203125" customWidth="1"/>
    <col min="11" max="11" width="22.83203125" customWidth="1"/>
    <col min="12" max="12" width="25.83203125" customWidth="1"/>
    <col min="13" max="13" width="27.83203125" customWidth="1"/>
    <col min="14" max="14" width="21.83203125" customWidth="1"/>
  </cols>
  <sheetData>
    <row r="2" ht="30" customHeight="1">
      <c r="A2" t="str" s="3">
        <v>Construction billing abstract</v>
      </c>
    </row>
    <row r="3" ht="32" customHeight="1">
      <c r="A3" t="str" s="4">
        <v>Project</v>
      </c>
      <c r="B3" t="str" s="5">
        <v>Enter project</v>
      </c>
      <c r="C3" t="str" s="4">
        <v/>
      </c>
      <c r="D3" t="str" s="4">
        <v>Work order</v>
      </c>
      <c r="E3" t="str" s="5">
        <v>Enter reference</v>
      </c>
    </row>
    <row r="4" ht="32" customHeight="1">
      <c r="A4" t="str" s="4">
        <v>Contractor</v>
      </c>
      <c r="B4" t="str" s="5">
        <v>Enter name</v>
      </c>
      <c r="C4" t="str" s="4">
        <v/>
      </c>
      <c r="D4" t="str" s="4">
        <v>Bill / cut-off</v>
      </c>
      <c r="E4" t="str" s="5">
        <v>Enter number and dates</v>
      </c>
    </row>
    <row r="5" ht="32" customHeight="1">
      <c r="A5" t="str" s="4">
        <v>Prepared / checked</v>
      </c>
      <c r="B5" t="str" s="5">
        <v>Enter names and dates</v>
      </c>
      <c r="C5" t="str" s="4">
        <v/>
      </c>
      <c r="D5" t="str" s="4">
        <v>Client</v>
      </c>
      <c r="E5" t="str" s="5">
        <v>Enter name</v>
      </c>
    </row>
    <row r="6" ht="32" customHeight="1">
      <c r="A6" t="str" s="4">
        <v>Fictitious example. Amber = input. Replace all examples. Amounts are work values before tax.</v>
      </c>
    </row>
    <row r="7" ht="32" customHeight="1">
      <c r="A7" t="str" s="4">
        <v>20 items. Use certified previous values. For final billing, this quantity is final less previous certified quantity.</v>
      </c>
    </row>
    <row r="8" ht="48" customHeight="1">
      <c r="A8" t="str" s="6">
        <v>Item code</v>
      </c>
      <c r="B8" t="str" s="6">
        <v>Description</v>
      </c>
      <c r="C8" t="str" s="6">
        <v>Unit</v>
      </c>
      <c r="D8" t="str" s="6">
        <v>WO qty</v>
      </c>
      <c r="E8" t="str" s="6">
        <v>Previous certified qty</v>
      </c>
      <c r="F8" t="str" s="6">
        <v>This qty</v>
      </c>
      <c r="G8" t="str" s="6">
        <v>Cumulative qty</v>
      </c>
      <c r="H8" t="str" s="6">
        <v>Approved rate (₹)</v>
      </c>
      <c r="I8" t="str" s="6">
        <v>Previous certified value (₹)</v>
      </c>
      <c r="J8" t="str" s="6">
        <v>This work value (₹)</v>
      </c>
      <c r="K8" t="str" s="6">
        <v>Cumulative value (₹)</v>
      </c>
      <c r="L8" t="str" s="6">
        <v>MB reference</v>
      </c>
      <c r="M8" t="str" s="6">
        <v>Rate / variation approval</v>
      </c>
      <c r="N8" t="str" s="6">
        <v>Input check</v>
      </c>
    </row>
    <row r="9" ht="32" customHeight="1">
      <c r="A9" t="str" s="5">
        <v>1</v>
      </c>
      <c r="B9" t="str" s="5">
        <v>PCC</v>
      </c>
      <c r="C9" t="str" s="5">
        <v>m³</v>
      </c>
      <c r="D9" s="7">
        <v>40</v>
      </c>
      <c r="E9" s="7">
        <v>30</v>
      </c>
      <c r="F9" s="7">
        <v>12</v>
      </c>
      <c r="G9" s="8">
        <f>IF(N9="","",IF(N9&lt;&gt;"OK","CHECK INPUTS",E9+F9))</f>
        <v>42</v>
      </c>
      <c r="H9" s="9">
        <v>5000</v>
      </c>
      <c r="I9" s="9">
        <v>150000</v>
      </c>
      <c r="J9" s="10">
        <f>IF(N9="","",IF(N9&lt;&gt;"OK","CHECK INPUTS",K9-I9))</f>
        <v>60000</v>
      </c>
      <c r="K9" s="10">
        <f>IF(N9="","",IF(N9&lt;&gt;"OK","CHECK INPUTS",ROUND(G9*H9,2)))</f>
        <v>210000</v>
      </c>
      <c r="L9" t="str" s="5">
        <v>MB-01 p1</v>
      </c>
      <c r="M9" t="str" s="5">
        <v>WO-01 / VAR-01</v>
      </c>
      <c r="N9" t="str" s="4">
        <f>IF(COUNTBLANK(A9:F9)+COUNTBLANK(H9:I9)+COUNTBLANK(L9:M9)=10,"",IF(OR(A9="",B9="",C9="",COUNT(D9:F9,H9:I9)&lt;&gt;5,D9&lt;0,E9&lt;0,E9+F9&lt;0,H9&lt;0,I9&lt;0,L9="",M9="",COUNTIFS($A$9:$A$28,A9)&lt;&gt;1),"CHECK INPUTS","OK"))</f>
        <v>OK</v>
      </c>
    </row>
    <row r="10" ht="32" customHeight="1">
      <c r="A10" t="str" s="5">
        <v>2</v>
      </c>
      <c r="B10" t="str" s="5">
        <v>Plaster</v>
      </c>
      <c r="C10" t="str" s="5">
        <v>m²</v>
      </c>
      <c r="D10" s="7">
        <v>200</v>
      </c>
      <c r="E10" s="7">
        <v>150</v>
      </c>
      <c r="F10" s="7">
        <v>40</v>
      </c>
      <c r="G10" s="8">
        <f>IF(N10="","",IF(N10&lt;&gt;"OK","CHECK INPUTS",E10+F10))</f>
        <v>190</v>
      </c>
      <c r="H10" s="9">
        <v>250</v>
      </c>
      <c r="I10" s="9">
        <v>37500</v>
      </c>
      <c r="J10" s="10">
        <f>IF(N10="","",IF(N10&lt;&gt;"OK","CHECK INPUTS",K10-I10))</f>
        <v>10000</v>
      </c>
      <c r="K10" s="10">
        <f>IF(N10="","",IF(N10&lt;&gt;"OK","CHECK INPUTS",ROUND(G10*H10,2)))</f>
        <v>47500</v>
      </c>
      <c r="L10" t="str" s="5">
        <v>MB-01 p2</v>
      </c>
      <c r="M10" t="str" s="5">
        <v>WO-01</v>
      </c>
      <c r="N10" t="str" s="4">
        <f>IF(COUNTBLANK(A10:F10)+COUNTBLANK(H10:I10)+COUNTBLANK(L10:M10)=10,"",IF(OR(A10="",B10="",C10="",COUNT(D10:F10,H10:I10)&lt;&gt;5,D10&lt;0,E10&lt;0,E10+F10&lt;0,H10&lt;0,I10&lt;0,L10="",M10="",COUNTIFS($A$9:$A$28,A10)&lt;&gt;1),"CHECK INPUTS","OK"))</f>
        <v>OK</v>
      </c>
    </row>
    <row r="11" ht="32" customHeight="1">
      <c r="A11" t="str" s="5">
        <v>E1</v>
      </c>
      <c r="B11" t="str" s="5">
        <v>Extra drain</v>
      </c>
      <c r="C11" t="str" s="5">
        <v>m</v>
      </c>
      <c r="D11" s="7">
        <v>0</v>
      </c>
      <c r="E11" s="7">
        <v>0</v>
      </c>
      <c r="F11" s="7">
        <v>10</v>
      </c>
      <c r="G11" s="8">
        <f>IF(N11="","",IF(N11&lt;&gt;"OK","CHECK INPUTS",E11+F11))</f>
        <v>10</v>
      </c>
      <c r="H11" s="9">
        <v>800</v>
      </c>
      <c r="I11" s="9">
        <v>0</v>
      </c>
      <c r="J11" s="10">
        <f>IF(N11="","",IF(N11&lt;&gt;"OK","CHECK INPUTS",K11-I11))</f>
        <v>8000</v>
      </c>
      <c r="K11" s="10">
        <f>IF(N11="","",IF(N11&lt;&gt;"OK","CHECK INPUTS",ROUND(G11*H11,2)))</f>
        <v>8000</v>
      </c>
      <c r="L11" t="str" s="5">
        <v>MB-01 p3</v>
      </c>
      <c r="M11" t="str" s="5">
        <v>EI-01 approved</v>
      </c>
      <c r="N11" t="str" s="4">
        <f>IF(COUNTBLANK(A11:F11)+COUNTBLANK(H11:I11)+COUNTBLANK(L11:M11)=10,"",IF(OR(A11="",B11="",C11="",COUNT(D11:F11,H11:I11)&lt;&gt;5,D11&lt;0,E11&lt;0,E11+F11&lt;0,H11&lt;0,I11&lt;0,L11="",M11="",COUNTIFS($A$9:$A$28,A11)&lt;&gt;1),"CHECK INPUTS","OK"))</f>
        <v>OK</v>
      </c>
    </row>
    <row r="12" ht="32" customHeight="1">
      <c r="A12" t="str" s="5">
        <v/>
      </c>
      <c r="B12" t="str" s="5">
        <v/>
      </c>
      <c r="C12" t="str" s="5">
        <v/>
      </c>
      <c r="D12" t="str" s="7">
        <v/>
      </c>
      <c r="E12" t="str" s="7">
        <v/>
      </c>
      <c r="F12" t="str" s="7">
        <v/>
      </c>
      <c r="G12" t="str" s="8">
        <f>IF(N12="","",IF(N12&lt;&gt;"OK","CHECK INPUTS",E12+F12))</f>
        <v/>
      </c>
      <c r="H12" t="str" s="9">
        <v/>
      </c>
      <c r="I12" t="str" s="9">
        <v/>
      </c>
      <c r="J12" t="str" s="10">
        <f>IF(N12="","",IF(N12&lt;&gt;"OK","CHECK INPUTS",K12-I12))</f>
        <v/>
      </c>
      <c r="K12" t="str" s="10">
        <f>IF(N12="","",IF(N12&lt;&gt;"OK","CHECK INPUTS",ROUND(G12*H12,2)))</f>
        <v/>
      </c>
      <c r="L12" t="str" s="5">
        <v/>
      </c>
      <c r="M12" t="str" s="5">
        <v/>
      </c>
      <c r="N12" t="str" s="4">
        <f>IF(COUNTBLANK(A12:F12)+COUNTBLANK(H12:I12)+COUNTBLANK(L12:M12)=10,"",IF(OR(A12="",B12="",C12="",COUNT(D12:F12,H12:I12)&lt;&gt;5,D12&lt;0,E12&lt;0,E12+F12&lt;0,H12&lt;0,I12&lt;0,L12="",M12="",COUNTIFS($A$9:$A$28,A12)&lt;&gt;1),"CHECK INPUTS","OK"))</f>
        <v/>
      </c>
    </row>
    <row r="13" ht="32" customHeight="1">
      <c r="A13" t="str" s="5">
        <v/>
      </c>
      <c r="B13" t="str" s="5">
        <v/>
      </c>
      <c r="C13" t="str" s="5">
        <v/>
      </c>
      <c r="D13" t="str" s="7">
        <v/>
      </c>
      <c r="E13" t="str" s="7">
        <v/>
      </c>
      <c r="F13" t="str" s="7">
        <v/>
      </c>
      <c r="G13" t="str" s="8">
        <f>IF(N13="","",IF(N13&lt;&gt;"OK","CHECK INPUTS",E13+F13))</f>
        <v/>
      </c>
      <c r="H13" t="str" s="9">
        <v/>
      </c>
      <c r="I13" t="str" s="9">
        <v/>
      </c>
      <c r="J13" t="str" s="10">
        <f>IF(N13="","",IF(N13&lt;&gt;"OK","CHECK INPUTS",K13-I13))</f>
        <v/>
      </c>
      <c r="K13" t="str" s="10">
        <f>IF(N13="","",IF(N13&lt;&gt;"OK","CHECK INPUTS",ROUND(G13*H13,2)))</f>
        <v/>
      </c>
      <c r="L13" t="str" s="5">
        <v/>
      </c>
      <c r="M13" t="str" s="5">
        <v/>
      </c>
      <c r="N13" t="str" s="4">
        <f>IF(COUNTBLANK(A13:F13)+COUNTBLANK(H13:I13)+COUNTBLANK(L13:M13)=10,"",IF(OR(A13="",B13="",C13="",COUNT(D13:F13,H13:I13)&lt;&gt;5,D13&lt;0,E13&lt;0,E13+F13&lt;0,H13&lt;0,I13&lt;0,L13="",M13="",COUNTIFS($A$9:$A$28,A13)&lt;&gt;1),"CHECK INPUTS","OK"))</f>
        <v/>
      </c>
    </row>
    <row r="14" ht="32" customHeight="1">
      <c r="A14" t="str" s="5">
        <v/>
      </c>
      <c r="B14" t="str" s="5">
        <v/>
      </c>
      <c r="C14" t="str" s="5">
        <v/>
      </c>
      <c r="D14" t="str" s="7">
        <v/>
      </c>
      <c r="E14" t="str" s="7">
        <v/>
      </c>
      <c r="F14" t="str" s="7">
        <v/>
      </c>
      <c r="G14" t="str" s="8">
        <f>IF(N14="","",IF(N14&lt;&gt;"OK","CHECK INPUTS",E14+F14))</f>
        <v/>
      </c>
      <c r="H14" t="str" s="9">
        <v/>
      </c>
      <c r="I14" t="str" s="9">
        <v/>
      </c>
      <c r="J14" t="str" s="10">
        <f>IF(N14="","",IF(N14&lt;&gt;"OK","CHECK INPUTS",K14-I14))</f>
        <v/>
      </c>
      <c r="K14" t="str" s="10">
        <f>IF(N14="","",IF(N14&lt;&gt;"OK","CHECK INPUTS",ROUND(G14*H14,2)))</f>
        <v/>
      </c>
      <c r="L14" t="str" s="5">
        <v/>
      </c>
      <c r="M14" t="str" s="5">
        <v/>
      </c>
      <c r="N14" t="str" s="4">
        <f>IF(COUNTBLANK(A14:F14)+COUNTBLANK(H14:I14)+COUNTBLANK(L14:M14)=10,"",IF(OR(A14="",B14="",C14="",COUNT(D14:F14,H14:I14)&lt;&gt;5,D14&lt;0,E14&lt;0,E14+F14&lt;0,H14&lt;0,I14&lt;0,L14="",M14="",COUNTIFS($A$9:$A$28,A14)&lt;&gt;1),"CHECK INPUTS","OK"))</f>
        <v/>
      </c>
    </row>
    <row r="15" ht="32" customHeight="1">
      <c r="A15" t="str" s="5">
        <v/>
      </c>
      <c r="B15" t="str" s="5">
        <v/>
      </c>
      <c r="C15" t="str" s="5">
        <v/>
      </c>
      <c r="D15" t="str" s="7">
        <v/>
      </c>
      <c r="E15" t="str" s="7">
        <v/>
      </c>
      <c r="F15" t="str" s="7">
        <v/>
      </c>
      <c r="G15" t="str" s="8">
        <f>IF(N15="","",IF(N15&lt;&gt;"OK","CHECK INPUTS",E15+F15))</f>
        <v/>
      </c>
      <c r="H15" t="str" s="9">
        <v/>
      </c>
      <c r="I15" t="str" s="9">
        <v/>
      </c>
      <c r="J15" t="str" s="10">
        <f>IF(N15="","",IF(N15&lt;&gt;"OK","CHECK INPUTS",K15-I15))</f>
        <v/>
      </c>
      <c r="K15" t="str" s="10">
        <f>IF(N15="","",IF(N15&lt;&gt;"OK","CHECK INPUTS",ROUND(G15*H15,2)))</f>
        <v/>
      </c>
      <c r="L15" t="str" s="5">
        <v/>
      </c>
      <c r="M15" t="str" s="5">
        <v/>
      </c>
      <c r="N15" t="str" s="4">
        <f>IF(COUNTBLANK(A15:F15)+COUNTBLANK(H15:I15)+COUNTBLANK(L15:M15)=10,"",IF(OR(A15="",B15="",C15="",COUNT(D15:F15,H15:I15)&lt;&gt;5,D15&lt;0,E15&lt;0,E15+F15&lt;0,H15&lt;0,I15&lt;0,L15="",M15="",COUNTIFS($A$9:$A$28,A15)&lt;&gt;1),"CHECK INPUTS","OK"))</f>
        <v/>
      </c>
    </row>
    <row r="16" ht="32" customHeight="1">
      <c r="A16" t="str" s="5">
        <v/>
      </c>
      <c r="B16" t="str" s="5">
        <v/>
      </c>
      <c r="C16" t="str" s="5">
        <v/>
      </c>
      <c r="D16" t="str" s="7">
        <v/>
      </c>
      <c r="E16" t="str" s="7">
        <v/>
      </c>
      <c r="F16" t="str" s="7">
        <v/>
      </c>
      <c r="G16" t="str" s="8">
        <f>IF(N16="","",IF(N16&lt;&gt;"OK","CHECK INPUTS",E16+F16))</f>
        <v/>
      </c>
      <c r="H16" t="str" s="9">
        <v/>
      </c>
      <c r="I16" t="str" s="9">
        <v/>
      </c>
      <c r="J16" t="str" s="10">
        <f>IF(N16="","",IF(N16&lt;&gt;"OK","CHECK INPUTS",K16-I16))</f>
        <v/>
      </c>
      <c r="K16" t="str" s="10">
        <f>IF(N16="","",IF(N16&lt;&gt;"OK","CHECK INPUTS",ROUND(G16*H16,2)))</f>
        <v/>
      </c>
      <c r="L16" t="str" s="5">
        <v/>
      </c>
      <c r="M16" t="str" s="5">
        <v/>
      </c>
      <c r="N16" t="str" s="4">
        <f>IF(COUNTBLANK(A16:F16)+COUNTBLANK(H16:I16)+COUNTBLANK(L16:M16)=10,"",IF(OR(A16="",B16="",C16="",COUNT(D16:F16,H16:I16)&lt;&gt;5,D16&lt;0,E16&lt;0,E16+F16&lt;0,H16&lt;0,I16&lt;0,L16="",M16="",COUNTIFS($A$9:$A$28,A16)&lt;&gt;1),"CHECK INPUTS","OK"))</f>
        <v/>
      </c>
    </row>
    <row r="17" ht="32" customHeight="1">
      <c r="A17" t="str" s="5">
        <v/>
      </c>
      <c r="B17" t="str" s="5">
        <v/>
      </c>
      <c r="C17" t="str" s="5">
        <v/>
      </c>
      <c r="D17" t="str" s="7">
        <v/>
      </c>
      <c r="E17" t="str" s="7">
        <v/>
      </c>
      <c r="F17" t="str" s="7">
        <v/>
      </c>
      <c r="G17" t="str" s="8">
        <f>IF(N17="","",IF(N17&lt;&gt;"OK","CHECK INPUTS",E17+F17))</f>
        <v/>
      </c>
      <c r="H17" t="str" s="9">
        <v/>
      </c>
      <c r="I17" t="str" s="9">
        <v/>
      </c>
      <c r="J17" t="str" s="10">
        <f>IF(N17="","",IF(N17&lt;&gt;"OK","CHECK INPUTS",K17-I17))</f>
        <v/>
      </c>
      <c r="K17" t="str" s="10">
        <f>IF(N17="","",IF(N17&lt;&gt;"OK","CHECK INPUTS",ROUND(G17*H17,2)))</f>
        <v/>
      </c>
      <c r="L17" t="str" s="5">
        <v/>
      </c>
      <c r="M17" t="str" s="5">
        <v/>
      </c>
      <c r="N17" t="str" s="4">
        <f>IF(COUNTBLANK(A17:F17)+COUNTBLANK(H17:I17)+COUNTBLANK(L17:M17)=10,"",IF(OR(A17="",B17="",C17="",COUNT(D17:F17,H17:I17)&lt;&gt;5,D17&lt;0,E17&lt;0,E17+F17&lt;0,H17&lt;0,I17&lt;0,L17="",M17="",COUNTIFS($A$9:$A$28,A17)&lt;&gt;1),"CHECK INPUTS","OK"))</f>
        <v/>
      </c>
    </row>
    <row r="18" ht="32" customHeight="1">
      <c r="A18" t="str" s="5">
        <v/>
      </c>
      <c r="B18" t="str" s="5">
        <v/>
      </c>
      <c r="C18" t="str" s="5">
        <v/>
      </c>
      <c r="D18" t="str" s="7">
        <v/>
      </c>
      <c r="E18" t="str" s="7">
        <v/>
      </c>
      <c r="F18" t="str" s="7">
        <v/>
      </c>
      <c r="G18" t="str" s="8">
        <f>IF(N18="","",IF(N18&lt;&gt;"OK","CHECK INPUTS",E18+F18))</f>
        <v/>
      </c>
      <c r="H18" t="str" s="9">
        <v/>
      </c>
      <c r="I18" t="str" s="9">
        <v/>
      </c>
      <c r="J18" t="str" s="10">
        <f>IF(N18="","",IF(N18&lt;&gt;"OK","CHECK INPUTS",K18-I18))</f>
        <v/>
      </c>
      <c r="K18" t="str" s="10">
        <f>IF(N18="","",IF(N18&lt;&gt;"OK","CHECK INPUTS",ROUND(G18*H18,2)))</f>
        <v/>
      </c>
      <c r="L18" t="str" s="5">
        <v/>
      </c>
      <c r="M18" t="str" s="5">
        <v/>
      </c>
      <c r="N18" t="str" s="4">
        <f>IF(COUNTBLANK(A18:F18)+COUNTBLANK(H18:I18)+COUNTBLANK(L18:M18)=10,"",IF(OR(A18="",B18="",C18="",COUNT(D18:F18,H18:I18)&lt;&gt;5,D18&lt;0,E18&lt;0,E18+F18&lt;0,H18&lt;0,I18&lt;0,L18="",M18="",COUNTIFS($A$9:$A$28,A18)&lt;&gt;1),"CHECK INPUTS","OK"))</f>
        <v/>
      </c>
    </row>
    <row r="19" ht="32" customHeight="1">
      <c r="A19" t="str" s="5">
        <v/>
      </c>
      <c r="B19" t="str" s="5">
        <v/>
      </c>
      <c r="C19" t="str" s="5">
        <v/>
      </c>
      <c r="D19" t="str" s="7">
        <v/>
      </c>
      <c r="E19" t="str" s="7">
        <v/>
      </c>
      <c r="F19" t="str" s="7">
        <v/>
      </c>
      <c r="G19" t="str" s="8">
        <f>IF(N19="","",IF(N19&lt;&gt;"OK","CHECK INPUTS",E19+F19))</f>
        <v/>
      </c>
      <c r="H19" t="str" s="9">
        <v/>
      </c>
      <c r="I19" t="str" s="9">
        <v/>
      </c>
      <c r="J19" t="str" s="10">
        <f>IF(N19="","",IF(N19&lt;&gt;"OK","CHECK INPUTS",K19-I19))</f>
        <v/>
      </c>
      <c r="K19" t="str" s="10">
        <f>IF(N19="","",IF(N19&lt;&gt;"OK","CHECK INPUTS",ROUND(G19*H19,2)))</f>
        <v/>
      </c>
      <c r="L19" t="str" s="5">
        <v/>
      </c>
      <c r="M19" t="str" s="5">
        <v/>
      </c>
      <c r="N19" t="str" s="4">
        <f>IF(COUNTBLANK(A19:F19)+COUNTBLANK(H19:I19)+COUNTBLANK(L19:M19)=10,"",IF(OR(A19="",B19="",C19="",COUNT(D19:F19,H19:I19)&lt;&gt;5,D19&lt;0,E19&lt;0,E19+F19&lt;0,H19&lt;0,I19&lt;0,L19="",M19="",COUNTIFS($A$9:$A$28,A19)&lt;&gt;1),"CHECK INPUTS","OK"))</f>
        <v/>
      </c>
    </row>
    <row r="20" ht="32" customHeight="1">
      <c r="A20" t="str" s="5">
        <v/>
      </c>
      <c r="B20" t="str" s="5">
        <v/>
      </c>
      <c r="C20" t="str" s="5">
        <v/>
      </c>
      <c r="D20" t="str" s="7">
        <v/>
      </c>
      <c r="E20" t="str" s="7">
        <v/>
      </c>
      <c r="F20" t="str" s="7">
        <v/>
      </c>
      <c r="G20" t="str" s="8">
        <f>IF(N20="","",IF(N20&lt;&gt;"OK","CHECK INPUTS",E20+F20))</f>
        <v/>
      </c>
      <c r="H20" t="str" s="9">
        <v/>
      </c>
      <c r="I20" t="str" s="9">
        <v/>
      </c>
      <c r="J20" t="str" s="10">
        <f>IF(N20="","",IF(N20&lt;&gt;"OK","CHECK INPUTS",K20-I20))</f>
        <v/>
      </c>
      <c r="K20" t="str" s="10">
        <f>IF(N20="","",IF(N20&lt;&gt;"OK","CHECK INPUTS",ROUND(G20*H20,2)))</f>
        <v/>
      </c>
      <c r="L20" t="str" s="5">
        <v/>
      </c>
      <c r="M20" t="str" s="5">
        <v/>
      </c>
      <c r="N20" t="str" s="4">
        <f>IF(COUNTBLANK(A20:F20)+COUNTBLANK(H20:I20)+COUNTBLANK(L20:M20)=10,"",IF(OR(A20="",B20="",C20="",COUNT(D20:F20,H20:I20)&lt;&gt;5,D20&lt;0,E20&lt;0,E20+F20&lt;0,H20&lt;0,I20&lt;0,L20="",M20="",COUNTIFS($A$9:$A$28,A20)&lt;&gt;1),"CHECK INPUTS","OK"))</f>
        <v/>
      </c>
    </row>
    <row r="21" ht="32" customHeight="1">
      <c r="A21" t="str" s="5">
        <v/>
      </c>
      <c r="B21" t="str" s="5">
        <v/>
      </c>
      <c r="C21" t="str" s="5">
        <v/>
      </c>
      <c r="D21" t="str" s="7">
        <v/>
      </c>
      <c r="E21" t="str" s="7">
        <v/>
      </c>
      <c r="F21" t="str" s="7">
        <v/>
      </c>
      <c r="G21" t="str" s="8">
        <f>IF(N21="","",IF(N21&lt;&gt;"OK","CHECK INPUTS",E21+F21))</f>
        <v/>
      </c>
      <c r="H21" t="str" s="9">
        <v/>
      </c>
      <c r="I21" t="str" s="9">
        <v/>
      </c>
      <c r="J21" t="str" s="10">
        <f>IF(N21="","",IF(N21&lt;&gt;"OK","CHECK INPUTS",K21-I21))</f>
        <v/>
      </c>
      <c r="K21" t="str" s="10">
        <f>IF(N21="","",IF(N21&lt;&gt;"OK","CHECK INPUTS",ROUND(G21*H21,2)))</f>
        <v/>
      </c>
      <c r="L21" t="str" s="5">
        <v/>
      </c>
      <c r="M21" t="str" s="5">
        <v/>
      </c>
      <c r="N21" t="str" s="4">
        <f>IF(COUNTBLANK(A21:F21)+COUNTBLANK(H21:I21)+COUNTBLANK(L21:M21)=10,"",IF(OR(A21="",B21="",C21="",COUNT(D21:F21,H21:I21)&lt;&gt;5,D21&lt;0,E21&lt;0,E21+F21&lt;0,H21&lt;0,I21&lt;0,L21="",M21="",COUNTIFS($A$9:$A$28,A21)&lt;&gt;1),"CHECK INPUTS","OK"))</f>
        <v/>
      </c>
    </row>
    <row r="22" ht="32" customHeight="1">
      <c r="A22" t="str" s="5">
        <v/>
      </c>
      <c r="B22" t="str" s="5">
        <v/>
      </c>
      <c r="C22" t="str" s="5">
        <v/>
      </c>
      <c r="D22" t="str" s="7">
        <v/>
      </c>
      <c r="E22" t="str" s="7">
        <v/>
      </c>
      <c r="F22" t="str" s="7">
        <v/>
      </c>
      <c r="G22" t="str" s="8">
        <f>IF(N22="","",IF(N22&lt;&gt;"OK","CHECK INPUTS",E22+F22))</f>
        <v/>
      </c>
      <c r="H22" t="str" s="9">
        <v/>
      </c>
      <c r="I22" t="str" s="9">
        <v/>
      </c>
      <c r="J22" t="str" s="10">
        <f>IF(N22="","",IF(N22&lt;&gt;"OK","CHECK INPUTS",K22-I22))</f>
        <v/>
      </c>
      <c r="K22" t="str" s="10">
        <f>IF(N22="","",IF(N22&lt;&gt;"OK","CHECK INPUTS",ROUND(G22*H22,2)))</f>
        <v/>
      </c>
      <c r="L22" t="str" s="5">
        <v/>
      </c>
      <c r="M22" t="str" s="5">
        <v/>
      </c>
      <c r="N22" t="str" s="4">
        <f>IF(COUNTBLANK(A22:F22)+COUNTBLANK(H22:I22)+COUNTBLANK(L22:M22)=10,"",IF(OR(A22="",B22="",C22="",COUNT(D22:F22,H22:I22)&lt;&gt;5,D22&lt;0,E22&lt;0,E22+F22&lt;0,H22&lt;0,I22&lt;0,L22="",M22="",COUNTIFS($A$9:$A$28,A22)&lt;&gt;1),"CHECK INPUTS","OK"))</f>
        <v/>
      </c>
    </row>
    <row r="23" ht="32" customHeight="1">
      <c r="A23" t="str" s="5">
        <v/>
      </c>
      <c r="B23" t="str" s="5">
        <v/>
      </c>
      <c r="C23" t="str" s="5">
        <v/>
      </c>
      <c r="D23" t="str" s="7">
        <v/>
      </c>
      <c r="E23" t="str" s="7">
        <v/>
      </c>
      <c r="F23" t="str" s="7">
        <v/>
      </c>
      <c r="G23" t="str" s="8">
        <f>IF(N23="","",IF(N23&lt;&gt;"OK","CHECK INPUTS",E23+F23))</f>
        <v/>
      </c>
      <c r="H23" t="str" s="9">
        <v/>
      </c>
      <c r="I23" t="str" s="9">
        <v/>
      </c>
      <c r="J23" t="str" s="10">
        <f>IF(N23="","",IF(N23&lt;&gt;"OK","CHECK INPUTS",K23-I23))</f>
        <v/>
      </c>
      <c r="K23" t="str" s="10">
        <f>IF(N23="","",IF(N23&lt;&gt;"OK","CHECK INPUTS",ROUND(G23*H23,2)))</f>
        <v/>
      </c>
      <c r="L23" t="str" s="5">
        <v/>
      </c>
      <c r="M23" t="str" s="5">
        <v/>
      </c>
      <c r="N23" t="str" s="4">
        <f>IF(COUNTBLANK(A23:F23)+COUNTBLANK(H23:I23)+COUNTBLANK(L23:M23)=10,"",IF(OR(A23="",B23="",C23="",COUNT(D23:F23,H23:I23)&lt;&gt;5,D23&lt;0,E23&lt;0,E23+F23&lt;0,H23&lt;0,I23&lt;0,L23="",M23="",COUNTIFS($A$9:$A$28,A23)&lt;&gt;1),"CHECK INPUTS","OK"))</f>
        <v/>
      </c>
    </row>
    <row r="24" ht="32" customHeight="1">
      <c r="A24" t="str" s="5">
        <v/>
      </c>
      <c r="B24" t="str" s="5">
        <v/>
      </c>
      <c r="C24" t="str" s="5">
        <v/>
      </c>
      <c r="D24" t="str" s="7">
        <v/>
      </c>
      <c r="E24" t="str" s="7">
        <v/>
      </c>
      <c r="F24" t="str" s="7">
        <v/>
      </c>
      <c r="G24" t="str" s="8">
        <f>IF(N24="","",IF(N24&lt;&gt;"OK","CHECK INPUTS",E24+F24))</f>
        <v/>
      </c>
      <c r="H24" t="str" s="9">
        <v/>
      </c>
      <c r="I24" t="str" s="9">
        <v/>
      </c>
      <c r="J24" t="str" s="10">
        <f>IF(N24="","",IF(N24&lt;&gt;"OK","CHECK INPUTS",K24-I24))</f>
        <v/>
      </c>
      <c r="K24" t="str" s="10">
        <f>IF(N24="","",IF(N24&lt;&gt;"OK","CHECK INPUTS",ROUND(G24*H24,2)))</f>
        <v/>
      </c>
      <c r="L24" t="str" s="5">
        <v/>
      </c>
      <c r="M24" t="str" s="5">
        <v/>
      </c>
      <c r="N24" t="str" s="4">
        <f>IF(COUNTBLANK(A24:F24)+COUNTBLANK(H24:I24)+COUNTBLANK(L24:M24)=10,"",IF(OR(A24="",B24="",C24="",COUNT(D24:F24,H24:I24)&lt;&gt;5,D24&lt;0,E24&lt;0,E24+F24&lt;0,H24&lt;0,I24&lt;0,L24="",M24="",COUNTIFS($A$9:$A$28,A24)&lt;&gt;1),"CHECK INPUTS","OK"))</f>
        <v/>
      </c>
    </row>
    <row r="25" ht="32" customHeight="1">
      <c r="A25" t="str" s="5">
        <v/>
      </c>
      <c r="B25" t="str" s="5">
        <v/>
      </c>
      <c r="C25" t="str" s="5">
        <v/>
      </c>
      <c r="D25" t="str" s="7">
        <v/>
      </c>
      <c r="E25" t="str" s="7">
        <v/>
      </c>
      <c r="F25" t="str" s="7">
        <v/>
      </c>
      <c r="G25" t="str" s="8">
        <f>IF(N25="","",IF(N25&lt;&gt;"OK","CHECK INPUTS",E25+F25))</f>
        <v/>
      </c>
      <c r="H25" t="str" s="9">
        <v/>
      </c>
      <c r="I25" t="str" s="9">
        <v/>
      </c>
      <c r="J25" t="str" s="10">
        <f>IF(N25="","",IF(N25&lt;&gt;"OK","CHECK INPUTS",K25-I25))</f>
        <v/>
      </c>
      <c r="K25" t="str" s="10">
        <f>IF(N25="","",IF(N25&lt;&gt;"OK","CHECK INPUTS",ROUND(G25*H25,2)))</f>
        <v/>
      </c>
      <c r="L25" t="str" s="5">
        <v/>
      </c>
      <c r="M25" t="str" s="5">
        <v/>
      </c>
      <c r="N25" t="str" s="4">
        <f>IF(COUNTBLANK(A25:F25)+COUNTBLANK(H25:I25)+COUNTBLANK(L25:M25)=10,"",IF(OR(A25="",B25="",C25="",COUNT(D25:F25,H25:I25)&lt;&gt;5,D25&lt;0,E25&lt;0,E25+F25&lt;0,H25&lt;0,I25&lt;0,L25="",M25="",COUNTIFS($A$9:$A$28,A25)&lt;&gt;1),"CHECK INPUTS","OK"))</f>
        <v/>
      </c>
    </row>
    <row r="26" ht="32" customHeight="1">
      <c r="A26" t="str" s="5">
        <v/>
      </c>
      <c r="B26" t="str" s="5">
        <v/>
      </c>
      <c r="C26" t="str" s="5">
        <v/>
      </c>
      <c r="D26" t="str" s="7">
        <v/>
      </c>
      <c r="E26" t="str" s="7">
        <v/>
      </c>
      <c r="F26" t="str" s="7">
        <v/>
      </c>
      <c r="G26" t="str" s="8">
        <f>IF(N26="","",IF(N26&lt;&gt;"OK","CHECK INPUTS",E26+F26))</f>
        <v/>
      </c>
      <c r="H26" t="str" s="9">
        <v/>
      </c>
      <c r="I26" t="str" s="9">
        <v/>
      </c>
      <c r="J26" t="str" s="10">
        <f>IF(N26="","",IF(N26&lt;&gt;"OK","CHECK INPUTS",K26-I26))</f>
        <v/>
      </c>
      <c r="K26" t="str" s="10">
        <f>IF(N26="","",IF(N26&lt;&gt;"OK","CHECK INPUTS",ROUND(G26*H26,2)))</f>
        <v/>
      </c>
      <c r="L26" t="str" s="5">
        <v/>
      </c>
      <c r="M26" t="str" s="5">
        <v/>
      </c>
      <c r="N26" t="str" s="4">
        <f>IF(COUNTBLANK(A26:F26)+COUNTBLANK(H26:I26)+COUNTBLANK(L26:M26)=10,"",IF(OR(A26="",B26="",C26="",COUNT(D26:F26,H26:I26)&lt;&gt;5,D26&lt;0,E26&lt;0,E26+F26&lt;0,H26&lt;0,I26&lt;0,L26="",M26="",COUNTIFS($A$9:$A$28,A26)&lt;&gt;1),"CHECK INPUTS","OK"))</f>
        <v/>
      </c>
    </row>
    <row r="27" ht="32" customHeight="1">
      <c r="A27" t="str" s="5">
        <v/>
      </c>
      <c r="B27" t="str" s="5">
        <v/>
      </c>
      <c r="C27" t="str" s="5">
        <v/>
      </c>
      <c r="D27" t="str" s="7">
        <v/>
      </c>
      <c r="E27" t="str" s="7">
        <v/>
      </c>
      <c r="F27" t="str" s="7">
        <v/>
      </c>
      <c r="G27" t="str" s="8">
        <f>IF(N27="","",IF(N27&lt;&gt;"OK","CHECK INPUTS",E27+F27))</f>
        <v/>
      </c>
      <c r="H27" t="str" s="9">
        <v/>
      </c>
      <c r="I27" t="str" s="9">
        <v/>
      </c>
      <c r="J27" t="str" s="10">
        <f>IF(N27="","",IF(N27&lt;&gt;"OK","CHECK INPUTS",K27-I27))</f>
        <v/>
      </c>
      <c r="K27" t="str" s="10">
        <f>IF(N27="","",IF(N27&lt;&gt;"OK","CHECK INPUTS",ROUND(G27*H27,2)))</f>
        <v/>
      </c>
      <c r="L27" t="str" s="5">
        <v/>
      </c>
      <c r="M27" t="str" s="5">
        <v/>
      </c>
      <c r="N27" t="str" s="4">
        <f>IF(COUNTBLANK(A27:F27)+COUNTBLANK(H27:I27)+COUNTBLANK(L27:M27)=10,"",IF(OR(A27="",B27="",C27="",COUNT(D27:F27,H27:I27)&lt;&gt;5,D27&lt;0,E27&lt;0,E27+F27&lt;0,H27&lt;0,I27&lt;0,L27="",M27="",COUNTIFS($A$9:$A$28,A27)&lt;&gt;1),"CHECK INPUTS","OK"))</f>
        <v/>
      </c>
    </row>
    <row r="28" ht="32" customHeight="1">
      <c r="A28" t="str" s="5">
        <v/>
      </c>
      <c r="B28" t="str" s="5">
        <v/>
      </c>
      <c r="C28" t="str" s="5">
        <v/>
      </c>
      <c r="D28" t="str" s="7">
        <v/>
      </c>
      <c r="E28" t="str" s="7">
        <v/>
      </c>
      <c r="F28" t="str" s="7">
        <v/>
      </c>
      <c r="G28" t="str" s="8">
        <f>IF(N28="","",IF(N28&lt;&gt;"OK","CHECK INPUTS",E28+F28))</f>
        <v/>
      </c>
      <c r="H28" t="str" s="9">
        <v/>
      </c>
      <c r="I28" t="str" s="9">
        <v/>
      </c>
      <c r="J28" t="str" s="10">
        <f>IF(N28="","",IF(N28&lt;&gt;"OK","CHECK INPUTS",K28-I28))</f>
        <v/>
      </c>
      <c r="K28" t="str" s="10">
        <f>IF(N28="","",IF(N28&lt;&gt;"OK","CHECK INPUTS",ROUND(G28*H28,2)))</f>
        <v/>
      </c>
      <c r="L28" t="str" s="5">
        <v/>
      </c>
      <c r="M28" t="str" s="5">
        <v/>
      </c>
      <c r="N28" t="str" s="4">
        <f>IF(COUNTBLANK(A28:F28)+COUNTBLANK(H28:I28)+COUNTBLANK(L28:M28)=10,"",IF(OR(A28="",B28="",C28="",COUNT(D28:F28,H28:I28)&lt;&gt;5,D28&lt;0,E28&lt;0,E28+F28&lt;0,H28&lt;0,I28&lt;0,L28="",M28="",COUNTIFS($A$9:$A$28,A28)&lt;&gt;1),"CHECK INPUTS","OK"))</f>
        <v/>
      </c>
    </row>
    <row r="29" ht="32" customHeight="1">
      <c r="A29" t="str" s="11">
        <v>Work value totals</v>
      </c>
      <c r="B29" t="str" s="11">
        <v/>
      </c>
      <c r="C29" t="str" s="11">
        <v/>
      </c>
      <c r="D29" t="str" s="11">
        <v/>
      </c>
      <c r="E29" t="str" s="11">
        <v/>
      </c>
      <c r="F29" t="str" s="11">
        <v/>
      </c>
      <c r="G29" t="str" s="11">
        <v/>
      </c>
      <c r="H29" t="str" s="12">
        <v/>
      </c>
      <c r="I29" s="12">
        <f>IF(COUNTIFS(N9:N28,"CHECK INPUTS")&gt;0,"CHECK INPUTS",SUM(I9:I28))</f>
        <v>187500</v>
      </c>
      <c r="J29" s="12">
        <f>IF(COUNTIFS(N9:N28,"CHECK INPUTS")&gt;0,"CHECK INPUTS",SUM(J9:J28))</f>
        <v>78000</v>
      </c>
      <c r="K29" s="12">
        <f>IF(COUNTIFS(N9:N28,"CHECK INPUTS")&gt;0,"CHECK INPUTS",SUM(K9:K28))</f>
        <v>265500</v>
      </c>
    </row>
    <row r="30" ht="32" customHeight="1">
      <c r="A30" t="str" s="4">
        <v>Previous value is an INPUT from certified bills; never revalue old certificates at a new rate.</v>
      </c>
    </row>
    <row r="31" ht="32" customHeight="1">
      <c r="A31" t="str" s="4">
        <v>Use distinct item codes for rate splits. Keep unapproved extra items outside billable rows in a separate pending schedule.</v>
      </c>
    </row>
    <row r="32" ht="32" customHeight="1">
      <c r="A32" t="str" s="4">
        <v>Use Deviation statement for original WO rates. Final bill and RA bill summary are alternative statements, not amounts to add together.</v>
      </c>
    </row>
    <row r="33" ht="32" customHeight="1">
      <c r="A33" t="str" s="4">
        <v>To exceed 20 items, insert rows and extend every formula, total, validation and cross-sheet reference in all four sheets.</v>
      </c>
    </row>
    <row r="34" ht="32" customHeight="1">
      <c r="A34" t="str" s="4">
        <v>Guide: https://sitesetu.app/blog/construction-billing-format-excel</v>
      </c>
    </row>
  </sheetData>
  <mergeCells count="8">
    <mergeCell ref="A2:N2"/>
    <mergeCell ref="A6:N6"/>
    <mergeCell ref="A7:N7"/>
    <mergeCell ref="A30:N30"/>
    <mergeCell ref="A31:N31"/>
    <mergeCell ref="A32:N32"/>
    <mergeCell ref="A33:N33"/>
    <mergeCell ref="A34:N34"/>
  </mergeCells>
  <ignoredErrors>
    <ignoredError numberStoredAsText="1" sqref="A2:N34"/>
  </ignoredErrors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5"/>
  <sheetViews>
    <sheetView workbookViewId="0" showGridLines="0"/>
  </sheetViews>
  <cols>
    <col min="1" max="1" width="48.83203125" customWidth="1"/>
    <col min="2" max="2" width="24.83203125" customWidth="1"/>
    <col min="3" max="3" width="91.83203125" customWidth="1"/>
  </cols>
  <sheetData>
    <row r="2" ht="30" customHeight="1">
      <c r="A2" t="str" s="3">
        <v>RA bill summary</v>
      </c>
    </row>
    <row r="3" ht="32" customHeight="1">
      <c r="A3" t="str" s="4">
        <v>Project</v>
      </c>
      <c r="B3" t="str" s="4">
        <f>'Abstract'!B3</f>
        <v>Enter project</v>
      </c>
      <c r="C3" t="str" s="4">
        <v>Project details come from Abstract.</v>
      </c>
    </row>
    <row r="4" ht="32" customHeight="1">
      <c r="A4" t="str" s="4">
        <v>Bill / cut-off</v>
      </c>
      <c r="B4" t="str" s="4">
        <f>'Abstract'!E4</f>
        <v>Enter number and dates</v>
      </c>
      <c r="C4" t="str" s="4">
        <v>Replace all illustrative inputs below.</v>
      </c>
    </row>
    <row r="5" ht="32" customHeight="1">
      <c r="A5" t="str" s="4">
        <v>Amber = input. Enter verified amounts, including explicit zero where not applicable.</v>
      </c>
    </row>
    <row r="6" ht="32" customHeight="1">
      <c r="A6" t="str" s="4">
        <v>This-period statement. Previous certified work is already removed. Earlier unpaid bills stay in the payment ledger.</v>
      </c>
    </row>
    <row r="7" ht="32" customHeight="1"/>
    <row r="8" ht="48" customHeight="1">
      <c r="A8" t="str" s="6">
        <v>Particulars</v>
      </c>
      <c r="B8" t="str" s="6">
        <v>Amount (₹)</v>
      </c>
      <c r="C8" t="str" s="6">
        <v>Basis / supporting reference</v>
      </c>
    </row>
    <row r="9" ht="32" customHeight="1">
      <c r="A9" t="str" s="4">
        <v>Work value this bill</v>
      </c>
      <c r="B9" s="10">
        <f>'Abstract'!J29</f>
        <v>78000</v>
      </c>
      <c r="C9" t="str" s="4">
        <v>Cumulative work value less previous certified work value</v>
      </c>
    </row>
    <row r="10" ht="32" customHeight="1">
      <c r="A10" t="str" s="4">
        <v>Add: applicable invoice tax</v>
      </c>
      <c r="B10" s="9">
        <v>0</v>
      </c>
      <c r="C10" t="str" s="5">
        <v>Example excludes tax; enter accounts-verified amount</v>
      </c>
    </row>
    <row r="11" ht="32" customHeight="1">
      <c r="A11" t="str" s="4">
        <v>Add: fresh approved advance</v>
      </c>
      <c r="B11" s="9">
        <v>0</v>
      </c>
      <c r="C11" t="str" s="5">
        <v>Do not net against advance recovery</v>
      </c>
    </row>
    <row r="12" ht="32" customHeight="1">
      <c r="A12" t="str" s="4">
        <v>Add: approved release</v>
      </c>
      <c r="B12" s="9">
        <v>0</v>
      </c>
      <c r="C12" t="str" s="5">
        <v>Release actually due under the contract</v>
      </c>
    </row>
    <row r="13" ht="32" customHeight="1">
      <c r="A13" t="str" s="11">
        <v>Gross current claim</v>
      </c>
      <c r="B13" s="12">
        <f>IF(COUNT(B9:B12)&lt;&gt;4,"CHECK INPUTS",SUM(B9:B12))</f>
        <v>78000</v>
      </c>
      <c r="C13" t="str" s="11">
        <v/>
      </c>
    </row>
    <row r="14" ht="32" customHeight="1"/>
    <row r="15" ht="32" customHeight="1">
      <c r="A15" t="str" s="4">
        <v>Less: current retention</v>
      </c>
      <c r="B15" s="9">
        <v>3900</v>
      </c>
      <c r="C15" t="str" s="5">
        <v>Illustration only: 5% of 78,000; replace with contractual amount</v>
      </c>
    </row>
    <row r="16" ht="32" customHeight="1">
      <c r="A16" t="str" s="4">
        <v>Less: income-tax TDS</v>
      </c>
      <c r="B16" s="9">
        <v>0</v>
      </c>
      <c r="C16" t="str" s="5">
        <v>Verify applicability, base and amount with accounts</v>
      </c>
    </row>
    <row r="17" ht="32" customHeight="1">
      <c r="A17" t="str" s="4">
        <v>Less: GST TDS</v>
      </c>
      <c r="B17" s="9">
        <v>0</v>
      </c>
      <c r="C17" t="str" s="5">
        <v>Separate from invoice tax; check applicability</v>
      </c>
    </row>
    <row r="18" ht="32" customHeight="1">
      <c r="A18" t="str" s="4">
        <v>Less: advance recovery</v>
      </c>
      <c r="B18" s="9">
        <v>3000</v>
      </c>
      <c r="C18" t="str" s="5">
        <v>Illustrative outstanding advance recovery</v>
      </c>
    </row>
    <row r="19" ht="32" customHeight="1">
      <c r="A19" t="str" s="4">
        <v>Less: material / other recovery</v>
      </c>
      <c r="B19" s="9">
        <v>0</v>
      </c>
      <c r="C19" t="str" s="5">
        <v>Attach itemised approved recovery statement</v>
      </c>
    </row>
    <row r="20" ht="32" customHeight="1">
      <c r="A20" t="str" s="11">
        <v>Total deductions</v>
      </c>
      <c r="B20" s="12">
        <f>IF(COUNT(B15:B19)&lt;&gt;5,"CHECK INPUTS",SUM(B15:B19))</f>
        <v>6900</v>
      </c>
      <c r="C20" t="str" s="11">
        <v/>
      </c>
    </row>
    <row r="21" ht="32" customHeight="1">
      <c r="A21" t="str" s="11">
        <v>Net payable this bill</v>
      </c>
      <c r="B21" s="12">
        <f>IF(COUNT(B13,B20)&lt;&gt;2,"CHECK INPUTS",B13-B20)</f>
        <v>71100</v>
      </c>
      <c r="C21" t="str" s="11">
        <v>Do not subtract earlier bank payments from this result</v>
      </c>
    </row>
    <row r="22" ht="32" customHeight="1"/>
    <row r="23" ht="32" customHeight="1">
      <c r="A23" t="str" s="4">
        <v>Prepared / date</v>
      </c>
      <c r="B23" t="str" s="5">
        <v/>
      </c>
      <c r="C23" t="str" s="4">
        <v/>
      </c>
    </row>
    <row r="24" ht="32" customHeight="1">
      <c r="A24" t="str" s="4">
        <v>Checked / date</v>
      </c>
      <c r="B24" t="str" s="5">
        <v/>
      </c>
      <c r="C24" t="str" s="4">
        <v/>
      </c>
    </row>
    <row r="25" ht="32" customHeight="1">
      <c r="A25" t="str" s="4">
        <v>Certified / date</v>
      </c>
      <c r="B25" t="str" s="5">
        <v/>
      </c>
      <c r="C25" t="str" s="4">
        <v>Only the authorised certifier completes this field</v>
      </c>
    </row>
  </sheetData>
  <mergeCells count="3">
    <mergeCell ref="A2:C2"/>
    <mergeCell ref="A5:C5"/>
    <mergeCell ref="A6:C6"/>
  </mergeCells>
  <ignoredErrors>
    <ignoredError numberStoredAsText="1" sqref="A2:C25"/>
  </ignoredErrors>
  <pageMargins left="0.25" right="0.25" top="0.4" bottom="0.4" header="0.2" footer="0.2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9"/>
  <sheetViews>
    <sheetView workbookViewId="0" showGridLines="0"/>
  </sheetViews>
  <cols>
    <col min="1" max="1" width="49.83203125" customWidth="1"/>
    <col min="2" max="2" width="27.83203125" customWidth="1"/>
    <col min="3" max="3" width="94.83203125" customWidth="1"/>
  </cols>
  <sheetData>
    <row r="2" ht="30" customHeight="1">
      <c r="A2" t="str" s="3">
        <v>Final bill and account reconciliation</v>
      </c>
    </row>
    <row r="3" ht="32" customHeight="1">
      <c r="A3" t="str" s="4">
        <v>Project</v>
      </c>
      <c r="B3" t="str" s="4">
        <f>'Abstract'!B3</f>
        <v>Enter project</v>
      </c>
      <c r="C3" t="str" s="4">
        <v>At final stage, Abstract cumulative quantities must be final verified quantities.</v>
      </c>
    </row>
    <row r="4" ht="32" customHeight="1">
      <c r="A4" t="str" s="4">
        <v>Final bill / date</v>
      </c>
      <c r="B4" t="str" s="5">
        <v/>
      </c>
      <c r="C4" t="str" s="4">
        <v>Enter the final submission reference and date</v>
      </c>
    </row>
    <row r="5" ht="32" customHeight="1">
      <c r="A5" t="str" s="4">
        <v>Completion reference</v>
      </c>
      <c r="B5" t="str" s="5">
        <v/>
      </c>
      <c r="C5" t="str" s="4">
        <v>Enter the applicable completion / handover record</v>
      </c>
    </row>
    <row r="6" ht="32" customHeight="1">
      <c r="A6" t="str" s="4">
        <v>Use this instead of RA bill summary for the same work. Do not add both net amounts.</v>
      </c>
    </row>
    <row r="7" ht="32" customHeight="1">
      <c r="A7" t="str" s="4">
        <v>Amber = input. Final adjustments are independent of the interim summary; replace every example.</v>
      </c>
    </row>
    <row r="8" ht="48" customHeight="1">
      <c r="A8" t="str" s="6">
        <v>Particulars</v>
      </c>
      <c r="B8" t="str" s="6">
        <v>Amount (₹)</v>
      </c>
      <c r="C8" t="str" s="6">
        <v>Basis / supporting reference</v>
      </c>
    </row>
    <row r="9" ht="32" customHeight="1">
      <c r="A9" t="str" s="4">
        <v>Final cumulative work value</v>
      </c>
      <c r="B9" s="10">
        <f>'Abstract'!K29</f>
        <v>265500</v>
      </c>
      <c r="C9" t="str" s="4">
        <v>Includes only approved work items in Abstract</v>
      </c>
    </row>
    <row r="10" ht="32" customHeight="1">
      <c r="A10" t="str" s="4">
        <v>Less: previous certified work value</v>
      </c>
      <c r="B10" s="10">
        <f>'Abstract'!I29</f>
        <v>187500</v>
      </c>
      <c r="C10" t="str" s="4">
        <v>Gross work value, not bank receipts or net bill values</v>
      </c>
    </row>
    <row r="11" ht="32" customHeight="1">
      <c r="A11" t="str" s="11">
        <v>Work balance in final bill</v>
      </c>
      <c r="B11" s="12">
        <f>IF(COUNT(B9:B10)&lt;&gt;2,"CHECK INPUTS",B9-B10)</f>
        <v>78000</v>
      </c>
      <c r="C11" t="str" s="11">
        <v/>
      </c>
    </row>
    <row r="12" ht="32" customHeight="1">
      <c r="A12" t="str" s="4">
        <v>Add: applicable tax / tax adjustment</v>
      </c>
      <c r="B12" s="9">
        <v>0</v>
      </c>
      <c r="C12" t="str" s="5">
        <v>Accounts-verified amount for this bill only; may be a signed adjustment</v>
      </c>
    </row>
    <row r="13" ht="32" customHeight="1">
      <c r="A13" t="str" s="4">
        <v>Add: retention release due now</v>
      </c>
      <c r="B13" s="9">
        <v>5000</v>
      </c>
      <c r="C13" t="str" s="5">
        <v>Example only; confirm eligibility and approval</v>
      </c>
    </row>
    <row r="14" ht="32" customHeight="1">
      <c r="A14" t="str" s="4">
        <v>Add: other approved credit</v>
      </c>
      <c r="B14" s="9">
        <v>0</v>
      </c>
      <c r="C14" t="str" s="5">
        <v>Reference the approved adjustment</v>
      </c>
    </row>
    <row r="15" ht="32" customHeight="1">
      <c r="A15" t="str" s="4">
        <v>Less: current retention withholding</v>
      </c>
      <c r="B15" s="9">
        <v>3900</v>
      </c>
      <c r="C15" t="str" s="5">
        <v>Example only: confirm base, cap and any completion-stage withholding</v>
      </c>
    </row>
    <row r="16" ht="32" customHeight="1">
      <c r="A16" t="str" s="4">
        <v>Less: outstanding advance recovery</v>
      </c>
      <c r="B16" s="9">
        <v>3000</v>
      </c>
      <c r="C16" t="str" s="5">
        <v>Closing advance ledger supports the recovery</v>
      </c>
    </row>
    <row r="17" ht="32" customHeight="1">
      <c r="A17" t="str" s="4">
        <v>Less: material / other recovery</v>
      </c>
      <c r="B17" s="9">
        <v>0</v>
      </c>
      <c r="C17" t="str" s="5">
        <v>Attach agreed reconciliation</v>
      </c>
    </row>
    <row r="18" ht="32" customHeight="1">
      <c r="A18" t="str" s="4">
        <v>Less: current income-tax TDS</v>
      </c>
      <c r="B18" s="9">
        <v>0</v>
      </c>
      <c r="C18" t="str" s="5">
        <v>Enter verified amount, not cumulative prior TDS</v>
      </c>
    </row>
    <row r="19" ht="32" customHeight="1">
      <c r="A19" t="str" s="4">
        <v>Less: current GST TDS</v>
      </c>
      <c r="B19" s="9">
        <v>0</v>
      </c>
      <c r="C19" t="str" s="5">
        <v>Verify applicability separately</v>
      </c>
    </row>
    <row r="20" ht="32" customHeight="1">
      <c r="A20" t="str" s="11">
        <v>Net final bill</v>
      </c>
      <c r="B20" s="12">
        <f>IF(COUNT(B11:B19)&lt;&gt;9,"CHECK INPUTS",SUM(B11:B14)-SUM(B15:B19))</f>
        <v>76100</v>
      </c>
      <c r="C20" t="str" s="11">
        <v>New final claim only</v>
      </c>
    </row>
    <row r="21" ht="32" customHeight="1"/>
    <row r="22" ht="32" customHeight="1">
      <c r="A22" t="str" s="4">
        <v>Earlier certified NET bills still unpaid</v>
      </c>
      <c r="B22" s="9">
        <v>12000</v>
      </c>
      <c r="C22" t="str" s="5">
        <v>Example from payment ledger after receipts/adjustments; excludes this final bill</v>
      </c>
    </row>
    <row r="23" ht="32" customHeight="1">
      <c r="A23" t="str" s="11">
        <v>Cash outstanding including final bill</v>
      </c>
      <c r="B23" s="12">
        <f>IF(COUNT(B20,B22)&lt;&gt;2,"CHECK INPUTS",B20+B22)</f>
        <v>88100</v>
      </c>
      <c r="C23" t="str" s="11">
        <v>Collection reconciliation, not another bill</v>
      </c>
    </row>
    <row r="24" ht="32" customHeight="1"/>
    <row r="25" ht="48" customHeight="1">
      <c r="A25" t="str" s="6">
        <v>Retention reconciliation</v>
      </c>
      <c r="B25" t="str" s="13">
        <v>Amount (₹)</v>
      </c>
      <c r="C25" t="str" s="6">
        <v>Use the retention ledger; release is not automatic</v>
      </c>
    </row>
    <row r="26" ht="32" customHeight="1">
      <c r="A26" t="str" s="4">
        <v>Opening retention held</v>
      </c>
      <c r="B26" s="9">
        <v>15000</v>
      </c>
      <c r="C26" t="str" s="5">
        <v>Illustrative opening balance after all earlier releases</v>
      </c>
    </row>
    <row r="27" ht="32" customHeight="1">
      <c r="A27" t="str" s="4">
        <v>Add: withheld in final bill</v>
      </c>
      <c r="B27" s="10">
        <f>B15</f>
        <v>3900</v>
      </c>
      <c r="C27" t="str" s="4">
        <v/>
      </c>
    </row>
    <row r="28" ht="32" customHeight="1">
      <c r="A28" t="str" s="4">
        <v>Less: released in final bill</v>
      </c>
      <c r="B28" s="10">
        <f>B13</f>
        <v>5000</v>
      </c>
      <c r="C28" t="str" s="4">
        <v/>
      </c>
    </row>
    <row r="29" ht="32" customHeight="1">
      <c r="A29" t="str" s="11">
        <v>Retention remaining</v>
      </c>
      <c r="B29" s="12">
        <f>IF(COUNT(B26:B28)&lt;&gt;3,"CHECK INPUTS",B26+B27-B28)</f>
        <v>13900</v>
      </c>
      <c r="C29" t="str" s="11">
        <v>Remaining contractual obligation, separate from current cash outstanding</v>
      </c>
    </row>
    <row r="30" ht="32" customHeight="1">
      <c r="A30" t="str" s="4">
        <v>Retention check</v>
      </c>
      <c r="B30" t="str" s="4">
        <f>IF(COUNT(B26:B28)&lt;&gt;3,"CHECK INPUTS",IF(OR(MIN(B26:B28)&lt;0,B29&lt;0),"CHECK RELEASE","OK"))</f>
        <v>OK</v>
      </c>
      <c r="C30" t="str" s="4">
        <v>A nonnegative balance does not prove release eligibility</v>
      </c>
    </row>
    <row r="31" ht="32" customHeight="1"/>
    <row r="32" ht="48" customHeight="1">
      <c r="A32" t="str" s="6">
        <v>Closure record</v>
      </c>
      <c r="B32" t="str" s="6">
        <v>Status / reference</v>
      </c>
      <c r="C32" t="str" s="6">
        <v>Record outstanding actions; do not pre-sign certificates</v>
      </c>
    </row>
    <row r="33" ht="32" customHeight="1">
      <c r="A33" t="str" s="4">
        <v>Final measurement acceptance</v>
      </c>
      <c r="B33" t="str" s="5">
        <v/>
      </c>
      <c r="C33" t="str" s="4">
        <v>MB / joint measurement reference and actual sign-off date</v>
      </c>
    </row>
    <row r="34" ht="32" customHeight="1">
      <c r="A34" t="str" s="4">
        <v>Quantity / variation approvals</v>
      </c>
      <c r="B34" t="str" s="5">
        <v/>
      </c>
      <c r="C34" t="str" s="4">
        <v>Match Deviation statement; keep unresolved claims separately identified</v>
      </c>
    </row>
    <row r="35" ht="32" customHeight="1">
      <c r="A35" t="str" s="4">
        <v>Materials and advance reconciliation</v>
      </c>
      <c r="B35" t="str" s="5">
        <v/>
      </c>
      <c r="C35" t="str" s="4">
        <v>Signed reconciliation and remaining balances</v>
      </c>
    </row>
    <row r="36" ht="32" customHeight="1">
      <c r="A36" t="str" s="4">
        <v>Completion / handover</v>
      </c>
      <c r="B36" t="str" s="5">
        <v/>
      </c>
      <c r="C36" t="str" s="4">
        <v>Tests, as-built drawings, snag list and completion record as applicable</v>
      </c>
    </row>
    <row r="37" ht="32" customHeight="1">
      <c r="A37" t="str" s="4">
        <v>No-claim / discharge record, if required</v>
      </c>
      <c r="B37" t="str" s="5">
        <v/>
      </c>
      <c r="C37" t="str" s="4">
        <v>Check actual terms and unresolved claims before signing</v>
      </c>
    </row>
    <row r="38" ht="32" customHeight="1">
      <c r="A38" t="str" s="4">
        <v>Retention / guarantee next release</v>
      </c>
      <c r="B38" t="str" s="5">
        <v/>
      </c>
      <c r="C38" t="str" s="4">
        <v>Due condition, expected date and responsible person</v>
      </c>
    </row>
    <row r="39" ht="32" customHeight="1">
      <c r="A39" t="str" s="4">
        <v>Prepared / checked / certified</v>
      </c>
      <c r="B39" t="str" s="5">
        <v/>
      </c>
      <c r="C39" t="str" s="4">
        <v>Names, authority and actual dates</v>
      </c>
    </row>
  </sheetData>
  <mergeCells count="3">
    <mergeCell ref="A2:C2"/>
    <mergeCell ref="A6:C6"/>
    <mergeCell ref="A7:C7"/>
  </mergeCells>
  <ignoredErrors>
    <ignoredError numberStoredAsText="1" sqref="A2:C39"/>
  </ignoredErrors>
  <pageMargins left="0.25" right="0.25" top="0.4" bottom="0.4" header="0.2" footer="0.2"/>
  <pageSetup paperSize="9"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M31"/>
  <sheetViews>
    <sheetView workbookViewId="0" showGridLines="0">
      <pane ySplit="8" topLeftCell="A9" activePane="bottomLeft" state="frozen"/>
    </sheetView>
  </sheetViews>
  <cols>
    <col min="1" max="1" width="16.83203125" customWidth="1"/>
    <col min="2" max="2" width="30.83203125" customWidth="1"/>
    <col min="3" max="3" width="10.83203125" customWidth="1"/>
    <col min="4" max="4" width="13.83203125" customWidth="1"/>
    <col min="5" max="5" width="18.83203125" customWidth="1"/>
    <col min="6" max="6" width="16.83203125" customWidth="1"/>
    <col min="7" max="7" width="20.83203125" customWidth="1"/>
    <col min="8" max="8" width="20.83203125" customWidth="1"/>
    <col min="9" max="9" width="21.83203125" customWidth="1"/>
    <col min="10" max="10" width="21.83203125" customWidth="1"/>
    <col min="11" max="11" width="21.83203125" customWidth="1"/>
    <col min="12" max="12" width="27.83203125" customWidth="1"/>
    <col min="13" max="13" width="21.83203125" customWidth="1"/>
  </cols>
  <sheetData>
    <row r="2" ht="30" customHeight="1">
      <c r="A2" t="str" s="3">
        <v>Deviation statement</v>
      </c>
    </row>
    <row r="3" ht="32" customHeight="1">
      <c r="A3" t="str" s="4">
        <v>Project</v>
      </c>
      <c r="B3" t="str" s="4">
        <f>'Abstract'!B3</f>
        <v>Enter project</v>
      </c>
    </row>
    <row r="4" ht="32" customHeight="1">
      <c r="A4" t="str" s="4">
        <v>Linked rows follow Abstract order. Enter the ORIGINAL WO rate here; do not sort this sheet independently.</v>
      </c>
    </row>
    <row r="5" ht="32" customHeight="1">
      <c r="A5" t="str" s="4">
        <v>Quantities/rates are illustrative. This is a net value reconciliation, not a departmental sanction-limit calculation.</v>
      </c>
    </row>
    <row r="6" ht="32" customHeight="1">
      <c r="A6" t="str" s="4">
        <v>For an extra item use original WO qty/rate zero. Keep approval reference against every billable item.</v>
      </c>
    </row>
    <row r="7" ht="32" customHeight="1">
      <c r="A7" t="str" s="4">
        <v>Amber = input. Enter zero explicitly. Missing original rates or approvals block the totals.</v>
      </c>
    </row>
    <row r="8" ht="48" customHeight="1">
      <c r="A8" t="str" s="6">
        <v>Item code</v>
      </c>
      <c r="B8" t="str" s="6">
        <v>Description</v>
      </c>
      <c r="C8" t="str" s="6">
        <v>Unit</v>
      </c>
      <c r="D8" t="str" s="6">
        <v>WO qty</v>
      </c>
      <c r="E8" t="str" s="6">
        <v>Final / cumulative qty</v>
      </c>
      <c r="F8" t="str" s="6">
        <v>Qty difference</v>
      </c>
      <c r="G8" t="str" s="6">
        <v>Original WO rate (₹)</v>
      </c>
      <c r="H8" t="str" s="6">
        <v>Approved final rate (₹)</v>
      </c>
      <c r="I8" t="str" s="6">
        <v>WO value (₹)</v>
      </c>
      <c r="J8" t="str" s="6">
        <v>Final value (₹)</v>
      </c>
      <c r="K8" t="str" s="6">
        <v>Net change (₹)</v>
      </c>
      <c r="L8" t="str" s="6">
        <v>Approval reference</v>
      </c>
      <c r="M8" t="str" s="6">
        <v>Input check</v>
      </c>
    </row>
    <row r="9" ht="32" customHeight="1">
      <c r="A9" t="str" s="4">
        <f>IF('Abstract'!N9="","",IF('Abstract'!N9&lt;&gt;"OK","CHECK INPUTS",'Abstract'!A9))</f>
        <v>1</v>
      </c>
      <c r="B9" t="str" s="4">
        <f>IF('Abstract'!N9="","",IF('Abstract'!N9&lt;&gt;"OK","CHECK INPUTS",'Abstract'!B9))</f>
        <v>PCC</v>
      </c>
      <c r="C9" t="str" s="4">
        <f>IF('Abstract'!N9="","",IF('Abstract'!N9&lt;&gt;"OK","CHECK INPUTS",'Abstract'!C9))</f>
        <v>m³</v>
      </c>
      <c r="D9" s="8">
        <f>IF('Abstract'!N9="","",IF('Abstract'!N9&lt;&gt;"OK","CHECK INPUTS",'Abstract'!D9))</f>
        <v>40</v>
      </c>
      <c r="E9" s="8">
        <f>IF('Abstract'!N9="","",IF('Abstract'!N9&lt;&gt;"OK","CHECK INPUTS",'Abstract'!G9))</f>
        <v>42</v>
      </c>
      <c r="F9" s="8">
        <f>IF(M9="","",IF(M9&lt;&gt;"OK","CHECK INPUTS",E9-D9))</f>
        <v>2</v>
      </c>
      <c r="G9" s="9">
        <v>5000</v>
      </c>
      <c r="H9" s="10">
        <f>IF('Abstract'!N9="","",IF('Abstract'!N9&lt;&gt;"OK","CHECK INPUTS",'Abstract'!H9))</f>
        <v>5000</v>
      </c>
      <c r="I9" s="10">
        <f>IF(M9="","",IF(M9&lt;&gt;"OK","CHECK INPUTS",ROUND(D9*G9,2)))</f>
        <v>200000</v>
      </c>
      <c r="J9" s="10">
        <f>IF('Abstract'!N9="","",IF('Abstract'!N9&lt;&gt;"OK","CHECK INPUTS",'Abstract'!K9))</f>
        <v>210000</v>
      </c>
      <c r="K9" s="10">
        <f>IF(M9="","",IF(M9&lt;&gt;"OK","CHECK INPUTS",J9-I9))</f>
        <v>10000</v>
      </c>
      <c r="L9" t="str" s="4">
        <f>IF('Abstract'!N9="","",IF('Abstract'!N9&lt;&gt;"OK","CHECK INPUTS",'Abstract'!M9))</f>
        <v>WO-01 / VAR-01</v>
      </c>
      <c r="M9" t="str" s="4">
        <f>IF('Abstract'!N9="","",IF(OR('Abstract'!N9&lt;&gt;"OK",COUNT(G9)&lt;&gt;1,G9&lt;0),"CHECK INPUTS","OK"))</f>
        <v>OK</v>
      </c>
    </row>
    <row r="10" ht="32" customHeight="1">
      <c r="A10" t="str" s="4">
        <f>IF('Abstract'!N10="","",IF('Abstract'!N10&lt;&gt;"OK","CHECK INPUTS",'Abstract'!A10))</f>
        <v>2</v>
      </c>
      <c r="B10" t="str" s="4">
        <f>IF('Abstract'!N10="","",IF('Abstract'!N10&lt;&gt;"OK","CHECK INPUTS",'Abstract'!B10))</f>
        <v>Plaster</v>
      </c>
      <c r="C10" t="str" s="4">
        <f>IF('Abstract'!N10="","",IF('Abstract'!N10&lt;&gt;"OK","CHECK INPUTS",'Abstract'!C10))</f>
        <v>m²</v>
      </c>
      <c r="D10" s="8">
        <f>IF('Abstract'!N10="","",IF('Abstract'!N10&lt;&gt;"OK","CHECK INPUTS",'Abstract'!D10))</f>
        <v>200</v>
      </c>
      <c r="E10" s="8">
        <f>IF('Abstract'!N10="","",IF('Abstract'!N10&lt;&gt;"OK","CHECK INPUTS",'Abstract'!G10))</f>
        <v>190</v>
      </c>
      <c r="F10" s="8">
        <f>IF(M10="","",IF(M10&lt;&gt;"OK","CHECK INPUTS",E10-D10))</f>
        <v>-10</v>
      </c>
      <c r="G10" s="9">
        <v>250</v>
      </c>
      <c r="H10" s="10">
        <f>IF('Abstract'!N10="","",IF('Abstract'!N10&lt;&gt;"OK","CHECK INPUTS",'Abstract'!H10))</f>
        <v>250</v>
      </c>
      <c r="I10" s="10">
        <f>IF(M10="","",IF(M10&lt;&gt;"OK","CHECK INPUTS",ROUND(D10*G10,2)))</f>
        <v>50000</v>
      </c>
      <c r="J10" s="10">
        <f>IF('Abstract'!N10="","",IF('Abstract'!N10&lt;&gt;"OK","CHECK INPUTS",'Abstract'!K10))</f>
        <v>47500</v>
      </c>
      <c r="K10" s="10">
        <f>IF(M10="","",IF(M10&lt;&gt;"OK","CHECK INPUTS",J10-I10))</f>
        <v>-2500</v>
      </c>
      <c r="L10" t="str" s="4">
        <f>IF('Abstract'!N10="","",IF('Abstract'!N10&lt;&gt;"OK","CHECK INPUTS",'Abstract'!M10))</f>
        <v>WO-01</v>
      </c>
      <c r="M10" t="str" s="4">
        <f>IF('Abstract'!N10="","",IF(OR('Abstract'!N10&lt;&gt;"OK",COUNT(G10)&lt;&gt;1,G10&lt;0),"CHECK INPUTS","OK"))</f>
        <v>OK</v>
      </c>
    </row>
    <row r="11" ht="32" customHeight="1">
      <c r="A11" t="str" s="4">
        <f>IF('Abstract'!N11="","",IF('Abstract'!N11&lt;&gt;"OK","CHECK INPUTS",'Abstract'!A11))</f>
        <v>E1</v>
      </c>
      <c r="B11" t="str" s="4">
        <f>IF('Abstract'!N11="","",IF('Abstract'!N11&lt;&gt;"OK","CHECK INPUTS",'Abstract'!B11))</f>
        <v>Extra drain</v>
      </c>
      <c r="C11" t="str" s="4">
        <f>IF('Abstract'!N11="","",IF('Abstract'!N11&lt;&gt;"OK","CHECK INPUTS",'Abstract'!C11))</f>
        <v>m</v>
      </c>
      <c r="D11" s="8">
        <f>IF('Abstract'!N11="","",IF('Abstract'!N11&lt;&gt;"OK","CHECK INPUTS",'Abstract'!D11))</f>
        <v>0</v>
      </c>
      <c r="E11" s="8">
        <f>IF('Abstract'!N11="","",IF('Abstract'!N11&lt;&gt;"OK","CHECK INPUTS",'Abstract'!G11))</f>
        <v>10</v>
      </c>
      <c r="F11" s="8">
        <f>IF(M11="","",IF(M11&lt;&gt;"OK","CHECK INPUTS",E11-D11))</f>
        <v>10</v>
      </c>
      <c r="G11" s="9">
        <v>0</v>
      </c>
      <c r="H11" s="10">
        <f>IF('Abstract'!N11="","",IF('Abstract'!N11&lt;&gt;"OK","CHECK INPUTS",'Abstract'!H11))</f>
        <v>800</v>
      </c>
      <c r="I11" s="10">
        <f>IF(M11="","",IF(M11&lt;&gt;"OK","CHECK INPUTS",ROUND(D11*G11,2)))</f>
        <v>0</v>
      </c>
      <c r="J11" s="10">
        <f>IF('Abstract'!N11="","",IF('Abstract'!N11&lt;&gt;"OK","CHECK INPUTS",'Abstract'!K11))</f>
        <v>8000</v>
      </c>
      <c r="K11" s="10">
        <f>IF(M11="","",IF(M11&lt;&gt;"OK","CHECK INPUTS",J11-I11))</f>
        <v>8000</v>
      </c>
      <c r="L11" t="str" s="4">
        <f>IF('Abstract'!N11="","",IF('Abstract'!N11&lt;&gt;"OK","CHECK INPUTS",'Abstract'!M11))</f>
        <v>EI-01 approved</v>
      </c>
      <c r="M11" t="str" s="4">
        <f>IF('Abstract'!N11="","",IF(OR('Abstract'!N11&lt;&gt;"OK",COUNT(G11)&lt;&gt;1,G11&lt;0),"CHECK INPUTS","OK"))</f>
        <v>OK</v>
      </c>
    </row>
    <row r="12" ht="32" customHeight="1">
      <c r="A12" t="str" s="4">
        <f>IF('Abstract'!N12="","",IF('Abstract'!N12&lt;&gt;"OK","CHECK INPUTS",'Abstract'!A12))</f>
        <v/>
      </c>
      <c r="B12" t="str" s="4">
        <f>IF('Abstract'!N12="","",IF('Abstract'!N12&lt;&gt;"OK","CHECK INPUTS",'Abstract'!B12))</f>
        <v/>
      </c>
      <c r="C12" t="str" s="4">
        <f>IF('Abstract'!N12="","",IF('Abstract'!N12&lt;&gt;"OK","CHECK INPUTS",'Abstract'!C12))</f>
        <v/>
      </c>
      <c r="D12" t="str" s="8">
        <f>IF('Abstract'!N12="","",IF('Abstract'!N12&lt;&gt;"OK","CHECK INPUTS",'Abstract'!D12))</f>
        <v/>
      </c>
      <c r="E12" t="str" s="8">
        <f>IF('Abstract'!N12="","",IF('Abstract'!N12&lt;&gt;"OK","CHECK INPUTS",'Abstract'!G12))</f>
        <v/>
      </c>
      <c r="F12" t="str" s="8">
        <f>IF(M12="","",IF(M12&lt;&gt;"OK","CHECK INPUTS",E12-D12))</f>
        <v/>
      </c>
      <c r="G12" t="str" s="9">
        <v/>
      </c>
      <c r="H12" t="str" s="10">
        <f>IF('Abstract'!N12="","",IF('Abstract'!N12&lt;&gt;"OK","CHECK INPUTS",'Abstract'!H12))</f>
        <v/>
      </c>
      <c r="I12" t="str" s="10">
        <f>IF(M12="","",IF(M12&lt;&gt;"OK","CHECK INPUTS",ROUND(D12*G12,2)))</f>
        <v/>
      </c>
      <c r="J12" t="str" s="10">
        <f>IF('Abstract'!N12="","",IF('Abstract'!N12&lt;&gt;"OK","CHECK INPUTS",'Abstract'!K12))</f>
        <v/>
      </c>
      <c r="K12" t="str" s="10">
        <f>IF(M12="","",IF(M12&lt;&gt;"OK","CHECK INPUTS",J12-I12))</f>
        <v/>
      </c>
      <c r="L12" t="str" s="4">
        <f>IF('Abstract'!N12="","",IF('Abstract'!N12&lt;&gt;"OK","CHECK INPUTS",'Abstract'!M12))</f>
        <v/>
      </c>
      <c r="M12" t="str" s="4">
        <f>IF('Abstract'!N12="","",IF(OR('Abstract'!N12&lt;&gt;"OK",COUNT(G12)&lt;&gt;1,G12&lt;0),"CHECK INPUTS","OK"))</f>
        <v/>
      </c>
    </row>
    <row r="13" ht="32" customHeight="1">
      <c r="A13" t="str" s="4">
        <f>IF('Abstract'!N13="","",IF('Abstract'!N13&lt;&gt;"OK","CHECK INPUTS",'Abstract'!A13))</f>
        <v/>
      </c>
      <c r="B13" t="str" s="4">
        <f>IF('Abstract'!N13="","",IF('Abstract'!N13&lt;&gt;"OK","CHECK INPUTS",'Abstract'!B13))</f>
        <v/>
      </c>
      <c r="C13" t="str" s="4">
        <f>IF('Abstract'!N13="","",IF('Abstract'!N13&lt;&gt;"OK","CHECK INPUTS",'Abstract'!C13))</f>
        <v/>
      </c>
      <c r="D13" t="str" s="8">
        <f>IF('Abstract'!N13="","",IF('Abstract'!N13&lt;&gt;"OK","CHECK INPUTS",'Abstract'!D13))</f>
        <v/>
      </c>
      <c r="E13" t="str" s="8">
        <f>IF('Abstract'!N13="","",IF('Abstract'!N13&lt;&gt;"OK","CHECK INPUTS",'Abstract'!G13))</f>
        <v/>
      </c>
      <c r="F13" t="str" s="8">
        <f>IF(M13="","",IF(M13&lt;&gt;"OK","CHECK INPUTS",E13-D13))</f>
        <v/>
      </c>
      <c r="G13" t="str" s="9">
        <v/>
      </c>
      <c r="H13" t="str" s="10">
        <f>IF('Abstract'!N13="","",IF('Abstract'!N13&lt;&gt;"OK","CHECK INPUTS",'Abstract'!H13))</f>
        <v/>
      </c>
      <c r="I13" t="str" s="10">
        <f>IF(M13="","",IF(M13&lt;&gt;"OK","CHECK INPUTS",ROUND(D13*G13,2)))</f>
        <v/>
      </c>
      <c r="J13" t="str" s="10">
        <f>IF('Abstract'!N13="","",IF('Abstract'!N13&lt;&gt;"OK","CHECK INPUTS",'Abstract'!K13))</f>
        <v/>
      </c>
      <c r="K13" t="str" s="10">
        <f>IF(M13="","",IF(M13&lt;&gt;"OK","CHECK INPUTS",J13-I13))</f>
        <v/>
      </c>
      <c r="L13" t="str" s="4">
        <f>IF('Abstract'!N13="","",IF('Abstract'!N13&lt;&gt;"OK","CHECK INPUTS",'Abstract'!M13))</f>
        <v/>
      </c>
      <c r="M13" t="str" s="4">
        <f>IF('Abstract'!N13="","",IF(OR('Abstract'!N13&lt;&gt;"OK",COUNT(G13)&lt;&gt;1,G13&lt;0),"CHECK INPUTS","OK"))</f>
        <v/>
      </c>
    </row>
    <row r="14" ht="32" customHeight="1">
      <c r="A14" t="str" s="4">
        <f>IF('Abstract'!N14="","",IF('Abstract'!N14&lt;&gt;"OK","CHECK INPUTS",'Abstract'!A14))</f>
        <v/>
      </c>
      <c r="B14" t="str" s="4">
        <f>IF('Abstract'!N14="","",IF('Abstract'!N14&lt;&gt;"OK","CHECK INPUTS",'Abstract'!B14))</f>
        <v/>
      </c>
      <c r="C14" t="str" s="4">
        <f>IF('Abstract'!N14="","",IF('Abstract'!N14&lt;&gt;"OK","CHECK INPUTS",'Abstract'!C14))</f>
        <v/>
      </c>
      <c r="D14" t="str" s="8">
        <f>IF('Abstract'!N14="","",IF('Abstract'!N14&lt;&gt;"OK","CHECK INPUTS",'Abstract'!D14))</f>
        <v/>
      </c>
      <c r="E14" t="str" s="8">
        <f>IF('Abstract'!N14="","",IF('Abstract'!N14&lt;&gt;"OK","CHECK INPUTS",'Abstract'!G14))</f>
        <v/>
      </c>
      <c r="F14" t="str" s="8">
        <f>IF(M14="","",IF(M14&lt;&gt;"OK","CHECK INPUTS",E14-D14))</f>
        <v/>
      </c>
      <c r="G14" t="str" s="9">
        <v/>
      </c>
      <c r="H14" t="str" s="10">
        <f>IF('Abstract'!N14="","",IF('Abstract'!N14&lt;&gt;"OK","CHECK INPUTS",'Abstract'!H14))</f>
        <v/>
      </c>
      <c r="I14" t="str" s="10">
        <f>IF(M14="","",IF(M14&lt;&gt;"OK","CHECK INPUTS",ROUND(D14*G14,2)))</f>
        <v/>
      </c>
      <c r="J14" t="str" s="10">
        <f>IF('Abstract'!N14="","",IF('Abstract'!N14&lt;&gt;"OK","CHECK INPUTS",'Abstract'!K14))</f>
        <v/>
      </c>
      <c r="K14" t="str" s="10">
        <f>IF(M14="","",IF(M14&lt;&gt;"OK","CHECK INPUTS",J14-I14))</f>
        <v/>
      </c>
      <c r="L14" t="str" s="4">
        <f>IF('Abstract'!N14="","",IF('Abstract'!N14&lt;&gt;"OK","CHECK INPUTS",'Abstract'!M14))</f>
        <v/>
      </c>
      <c r="M14" t="str" s="4">
        <f>IF('Abstract'!N14="","",IF(OR('Abstract'!N14&lt;&gt;"OK",COUNT(G14)&lt;&gt;1,G14&lt;0),"CHECK INPUTS","OK"))</f>
        <v/>
      </c>
    </row>
    <row r="15" ht="32" customHeight="1">
      <c r="A15" t="str" s="4">
        <f>IF('Abstract'!N15="","",IF('Abstract'!N15&lt;&gt;"OK","CHECK INPUTS",'Abstract'!A15))</f>
        <v/>
      </c>
      <c r="B15" t="str" s="4">
        <f>IF('Abstract'!N15="","",IF('Abstract'!N15&lt;&gt;"OK","CHECK INPUTS",'Abstract'!B15))</f>
        <v/>
      </c>
      <c r="C15" t="str" s="4">
        <f>IF('Abstract'!N15="","",IF('Abstract'!N15&lt;&gt;"OK","CHECK INPUTS",'Abstract'!C15))</f>
        <v/>
      </c>
      <c r="D15" t="str" s="8">
        <f>IF('Abstract'!N15="","",IF('Abstract'!N15&lt;&gt;"OK","CHECK INPUTS",'Abstract'!D15))</f>
        <v/>
      </c>
      <c r="E15" t="str" s="8">
        <f>IF('Abstract'!N15="","",IF('Abstract'!N15&lt;&gt;"OK","CHECK INPUTS",'Abstract'!G15))</f>
        <v/>
      </c>
      <c r="F15" t="str" s="8">
        <f>IF(M15="","",IF(M15&lt;&gt;"OK","CHECK INPUTS",E15-D15))</f>
        <v/>
      </c>
      <c r="G15" t="str" s="9">
        <v/>
      </c>
      <c r="H15" t="str" s="10">
        <f>IF('Abstract'!N15="","",IF('Abstract'!N15&lt;&gt;"OK","CHECK INPUTS",'Abstract'!H15))</f>
        <v/>
      </c>
      <c r="I15" t="str" s="10">
        <f>IF(M15="","",IF(M15&lt;&gt;"OK","CHECK INPUTS",ROUND(D15*G15,2)))</f>
        <v/>
      </c>
      <c r="J15" t="str" s="10">
        <f>IF('Abstract'!N15="","",IF('Abstract'!N15&lt;&gt;"OK","CHECK INPUTS",'Abstract'!K15))</f>
        <v/>
      </c>
      <c r="K15" t="str" s="10">
        <f>IF(M15="","",IF(M15&lt;&gt;"OK","CHECK INPUTS",J15-I15))</f>
        <v/>
      </c>
      <c r="L15" t="str" s="4">
        <f>IF('Abstract'!N15="","",IF('Abstract'!N15&lt;&gt;"OK","CHECK INPUTS",'Abstract'!M15))</f>
        <v/>
      </c>
      <c r="M15" t="str" s="4">
        <f>IF('Abstract'!N15="","",IF(OR('Abstract'!N15&lt;&gt;"OK",COUNT(G15)&lt;&gt;1,G15&lt;0),"CHECK INPUTS","OK"))</f>
        <v/>
      </c>
    </row>
    <row r="16" ht="32" customHeight="1">
      <c r="A16" t="str" s="4">
        <f>IF('Abstract'!N16="","",IF('Abstract'!N16&lt;&gt;"OK","CHECK INPUTS",'Abstract'!A16))</f>
        <v/>
      </c>
      <c r="B16" t="str" s="4">
        <f>IF('Abstract'!N16="","",IF('Abstract'!N16&lt;&gt;"OK","CHECK INPUTS",'Abstract'!B16))</f>
        <v/>
      </c>
      <c r="C16" t="str" s="4">
        <f>IF('Abstract'!N16="","",IF('Abstract'!N16&lt;&gt;"OK","CHECK INPUTS",'Abstract'!C16))</f>
        <v/>
      </c>
      <c r="D16" t="str" s="8">
        <f>IF('Abstract'!N16="","",IF('Abstract'!N16&lt;&gt;"OK","CHECK INPUTS",'Abstract'!D16))</f>
        <v/>
      </c>
      <c r="E16" t="str" s="8">
        <f>IF('Abstract'!N16="","",IF('Abstract'!N16&lt;&gt;"OK","CHECK INPUTS",'Abstract'!G16))</f>
        <v/>
      </c>
      <c r="F16" t="str" s="8">
        <f>IF(M16="","",IF(M16&lt;&gt;"OK","CHECK INPUTS",E16-D16))</f>
        <v/>
      </c>
      <c r="G16" t="str" s="9">
        <v/>
      </c>
      <c r="H16" t="str" s="10">
        <f>IF('Abstract'!N16="","",IF('Abstract'!N16&lt;&gt;"OK","CHECK INPUTS",'Abstract'!H16))</f>
        <v/>
      </c>
      <c r="I16" t="str" s="10">
        <f>IF(M16="","",IF(M16&lt;&gt;"OK","CHECK INPUTS",ROUND(D16*G16,2)))</f>
        <v/>
      </c>
      <c r="J16" t="str" s="10">
        <f>IF('Abstract'!N16="","",IF('Abstract'!N16&lt;&gt;"OK","CHECK INPUTS",'Abstract'!K16))</f>
        <v/>
      </c>
      <c r="K16" t="str" s="10">
        <f>IF(M16="","",IF(M16&lt;&gt;"OK","CHECK INPUTS",J16-I16))</f>
        <v/>
      </c>
      <c r="L16" t="str" s="4">
        <f>IF('Abstract'!N16="","",IF('Abstract'!N16&lt;&gt;"OK","CHECK INPUTS",'Abstract'!M16))</f>
        <v/>
      </c>
      <c r="M16" t="str" s="4">
        <f>IF('Abstract'!N16="","",IF(OR('Abstract'!N16&lt;&gt;"OK",COUNT(G16)&lt;&gt;1,G16&lt;0),"CHECK INPUTS","OK"))</f>
        <v/>
      </c>
    </row>
    <row r="17" ht="32" customHeight="1">
      <c r="A17" t="str" s="4">
        <f>IF('Abstract'!N17="","",IF('Abstract'!N17&lt;&gt;"OK","CHECK INPUTS",'Abstract'!A17))</f>
        <v/>
      </c>
      <c r="B17" t="str" s="4">
        <f>IF('Abstract'!N17="","",IF('Abstract'!N17&lt;&gt;"OK","CHECK INPUTS",'Abstract'!B17))</f>
        <v/>
      </c>
      <c r="C17" t="str" s="4">
        <f>IF('Abstract'!N17="","",IF('Abstract'!N17&lt;&gt;"OK","CHECK INPUTS",'Abstract'!C17))</f>
        <v/>
      </c>
      <c r="D17" t="str" s="8">
        <f>IF('Abstract'!N17="","",IF('Abstract'!N17&lt;&gt;"OK","CHECK INPUTS",'Abstract'!D17))</f>
        <v/>
      </c>
      <c r="E17" t="str" s="8">
        <f>IF('Abstract'!N17="","",IF('Abstract'!N17&lt;&gt;"OK","CHECK INPUTS",'Abstract'!G17))</f>
        <v/>
      </c>
      <c r="F17" t="str" s="8">
        <f>IF(M17="","",IF(M17&lt;&gt;"OK","CHECK INPUTS",E17-D17))</f>
        <v/>
      </c>
      <c r="G17" t="str" s="9">
        <v/>
      </c>
      <c r="H17" t="str" s="10">
        <f>IF('Abstract'!N17="","",IF('Abstract'!N17&lt;&gt;"OK","CHECK INPUTS",'Abstract'!H17))</f>
        <v/>
      </c>
      <c r="I17" t="str" s="10">
        <f>IF(M17="","",IF(M17&lt;&gt;"OK","CHECK INPUTS",ROUND(D17*G17,2)))</f>
        <v/>
      </c>
      <c r="J17" t="str" s="10">
        <f>IF('Abstract'!N17="","",IF('Abstract'!N17&lt;&gt;"OK","CHECK INPUTS",'Abstract'!K17))</f>
        <v/>
      </c>
      <c r="K17" t="str" s="10">
        <f>IF(M17="","",IF(M17&lt;&gt;"OK","CHECK INPUTS",J17-I17))</f>
        <v/>
      </c>
      <c r="L17" t="str" s="4">
        <f>IF('Abstract'!N17="","",IF('Abstract'!N17&lt;&gt;"OK","CHECK INPUTS",'Abstract'!M17))</f>
        <v/>
      </c>
      <c r="M17" t="str" s="4">
        <f>IF('Abstract'!N17="","",IF(OR('Abstract'!N17&lt;&gt;"OK",COUNT(G17)&lt;&gt;1,G17&lt;0),"CHECK INPUTS","OK"))</f>
        <v/>
      </c>
    </row>
    <row r="18" ht="32" customHeight="1">
      <c r="A18" t="str" s="4">
        <f>IF('Abstract'!N18="","",IF('Abstract'!N18&lt;&gt;"OK","CHECK INPUTS",'Abstract'!A18))</f>
        <v/>
      </c>
      <c r="B18" t="str" s="4">
        <f>IF('Abstract'!N18="","",IF('Abstract'!N18&lt;&gt;"OK","CHECK INPUTS",'Abstract'!B18))</f>
        <v/>
      </c>
      <c r="C18" t="str" s="4">
        <f>IF('Abstract'!N18="","",IF('Abstract'!N18&lt;&gt;"OK","CHECK INPUTS",'Abstract'!C18))</f>
        <v/>
      </c>
      <c r="D18" t="str" s="8">
        <f>IF('Abstract'!N18="","",IF('Abstract'!N18&lt;&gt;"OK","CHECK INPUTS",'Abstract'!D18))</f>
        <v/>
      </c>
      <c r="E18" t="str" s="8">
        <f>IF('Abstract'!N18="","",IF('Abstract'!N18&lt;&gt;"OK","CHECK INPUTS",'Abstract'!G18))</f>
        <v/>
      </c>
      <c r="F18" t="str" s="8">
        <f>IF(M18="","",IF(M18&lt;&gt;"OK","CHECK INPUTS",E18-D18))</f>
        <v/>
      </c>
      <c r="G18" t="str" s="9">
        <v/>
      </c>
      <c r="H18" t="str" s="10">
        <f>IF('Abstract'!N18="","",IF('Abstract'!N18&lt;&gt;"OK","CHECK INPUTS",'Abstract'!H18))</f>
        <v/>
      </c>
      <c r="I18" t="str" s="10">
        <f>IF(M18="","",IF(M18&lt;&gt;"OK","CHECK INPUTS",ROUND(D18*G18,2)))</f>
        <v/>
      </c>
      <c r="J18" t="str" s="10">
        <f>IF('Abstract'!N18="","",IF('Abstract'!N18&lt;&gt;"OK","CHECK INPUTS",'Abstract'!K18))</f>
        <v/>
      </c>
      <c r="K18" t="str" s="10">
        <f>IF(M18="","",IF(M18&lt;&gt;"OK","CHECK INPUTS",J18-I18))</f>
        <v/>
      </c>
      <c r="L18" t="str" s="4">
        <f>IF('Abstract'!N18="","",IF('Abstract'!N18&lt;&gt;"OK","CHECK INPUTS",'Abstract'!M18))</f>
        <v/>
      </c>
      <c r="M18" t="str" s="4">
        <f>IF('Abstract'!N18="","",IF(OR('Abstract'!N18&lt;&gt;"OK",COUNT(G18)&lt;&gt;1,G18&lt;0),"CHECK INPUTS","OK"))</f>
        <v/>
      </c>
    </row>
    <row r="19" ht="32" customHeight="1">
      <c r="A19" t="str" s="4">
        <f>IF('Abstract'!N19="","",IF('Abstract'!N19&lt;&gt;"OK","CHECK INPUTS",'Abstract'!A19))</f>
        <v/>
      </c>
      <c r="B19" t="str" s="4">
        <f>IF('Abstract'!N19="","",IF('Abstract'!N19&lt;&gt;"OK","CHECK INPUTS",'Abstract'!B19))</f>
        <v/>
      </c>
      <c r="C19" t="str" s="4">
        <f>IF('Abstract'!N19="","",IF('Abstract'!N19&lt;&gt;"OK","CHECK INPUTS",'Abstract'!C19))</f>
        <v/>
      </c>
      <c r="D19" t="str" s="8">
        <f>IF('Abstract'!N19="","",IF('Abstract'!N19&lt;&gt;"OK","CHECK INPUTS",'Abstract'!D19))</f>
        <v/>
      </c>
      <c r="E19" t="str" s="8">
        <f>IF('Abstract'!N19="","",IF('Abstract'!N19&lt;&gt;"OK","CHECK INPUTS",'Abstract'!G19))</f>
        <v/>
      </c>
      <c r="F19" t="str" s="8">
        <f>IF(M19="","",IF(M19&lt;&gt;"OK","CHECK INPUTS",E19-D19))</f>
        <v/>
      </c>
      <c r="G19" t="str" s="9">
        <v/>
      </c>
      <c r="H19" t="str" s="10">
        <f>IF('Abstract'!N19="","",IF('Abstract'!N19&lt;&gt;"OK","CHECK INPUTS",'Abstract'!H19))</f>
        <v/>
      </c>
      <c r="I19" t="str" s="10">
        <f>IF(M19="","",IF(M19&lt;&gt;"OK","CHECK INPUTS",ROUND(D19*G19,2)))</f>
        <v/>
      </c>
      <c r="J19" t="str" s="10">
        <f>IF('Abstract'!N19="","",IF('Abstract'!N19&lt;&gt;"OK","CHECK INPUTS",'Abstract'!K19))</f>
        <v/>
      </c>
      <c r="K19" t="str" s="10">
        <f>IF(M19="","",IF(M19&lt;&gt;"OK","CHECK INPUTS",J19-I19))</f>
        <v/>
      </c>
      <c r="L19" t="str" s="4">
        <f>IF('Abstract'!N19="","",IF('Abstract'!N19&lt;&gt;"OK","CHECK INPUTS",'Abstract'!M19))</f>
        <v/>
      </c>
      <c r="M19" t="str" s="4">
        <f>IF('Abstract'!N19="","",IF(OR('Abstract'!N19&lt;&gt;"OK",COUNT(G19)&lt;&gt;1,G19&lt;0),"CHECK INPUTS","OK"))</f>
        <v/>
      </c>
    </row>
    <row r="20" ht="32" customHeight="1">
      <c r="A20" t="str" s="4">
        <f>IF('Abstract'!N20="","",IF('Abstract'!N20&lt;&gt;"OK","CHECK INPUTS",'Abstract'!A20))</f>
        <v/>
      </c>
      <c r="B20" t="str" s="4">
        <f>IF('Abstract'!N20="","",IF('Abstract'!N20&lt;&gt;"OK","CHECK INPUTS",'Abstract'!B20))</f>
        <v/>
      </c>
      <c r="C20" t="str" s="4">
        <f>IF('Abstract'!N20="","",IF('Abstract'!N20&lt;&gt;"OK","CHECK INPUTS",'Abstract'!C20))</f>
        <v/>
      </c>
      <c r="D20" t="str" s="8">
        <f>IF('Abstract'!N20="","",IF('Abstract'!N20&lt;&gt;"OK","CHECK INPUTS",'Abstract'!D20))</f>
        <v/>
      </c>
      <c r="E20" t="str" s="8">
        <f>IF('Abstract'!N20="","",IF('Abstract'!N20&lt;&gt;"OK","CHECK INPUTS",'Abstract'!G20))</f>
        <v/>
      </c>
      <c r="F20" t="str" s="8">
        <f>IF(M20="","",IF(M20&lt;&gt;"OK","CHECK INPUTS",E20-D20))</f>
        <v/>
      </c>
      <c r="G20" t="str" s="9">
        <v/>
      </c>
      <c r="H20" t="str" s="10">
        <f>IF('Abstract'!N20="","",IF('Abstract'!N20&lt;&gt;"OK","CHECK INPUTS",'Abstract'!H20))</f>
        <v/>
      </c>
      <c r="I20" t="str" s="10">
        <f>IF(M20="","",IF(M20&lt;&gt;"OK","CHECK INPUTS",ROUND(D20*G20,2)))</f>
        <v/>
      </c>
      <c r="J20" t="str" s="10">
        <f>IF('Abstract'!N20="","",IF('Abstract'!N20&lt;&gt;"OK","CHECK INPUTS",'Abstract'!K20))</f>
        <v/>
      </c>
      <c r="K20" t="str" s="10">
        <f>IF(M20="","",IF(M20&lt;&gt;"OK","CHECK INPUTS",J20-I20))</f>
        <v/>
      </c>
      <c r="L20" t="str" s="4">
        <f>IF('Abstract'!N20="","",IF('Abstract'!N20&lt;&gt;"OK","CHECK INPUTS",'Abstract'!M20))</f>
        <v/>
      </c>
      <c r="M20" t="str" s="4">
        <f>IF('Abstract'!N20="","",IF(OR('Abstract'!N20&lt;&gt;"OK",COUNT(G20)&lt;&gt;1,G20&lt;0),"CHECK INPUTS","OK"))</f>
        <v/>
      </c>
    </row>
    <row r="21" ht="32" customHeight="1">
      <c r="A21" t="str" s="4">
        <f>IF('Abstract'!N21="","",IF('Abstract'!N21&lt;&gt;"OK","CHECK INPUTS",'Abstract'!A21))</f>
        <v/>
      </c>
      <c r="B21" t="str" s="4">
        <f>IF('Abstract'!N21="","",IF('Abstract'!N21&lt;&gt;"OK","CHECK INPUTS",'Abstract'!B21))</f>
        <v/>
      </c>
      <c r="C21" t="str" s="4">
        <f>IF('Abstract'!N21="","",IF('Abstract'!N21&lt;&gt;"OK","CHECK INPUTS",'Abstract'!C21))</f>
        <v/>
      </c>
      <c r="D21" t="str" s="8">
        <f>IF('Abstract'!N21="","",IF('Abstract'!N21&lt;&gt;"OK","CHECK INPUTS",'Abstract'!D21))</f>
        <v/>
      </c>
      <c r="E21" t="str" s="8">
        <f>IF('Abstract'!N21="","",IF('Abstract'!N21&lt;&gt;"OK","CHECK INPUTS",'Abstract'!G21))</f>
        <v/>
      </c>
      <c r="F21" t="str" s="8">
        <f>IF(M21="","",IF(M21&lt;&gt;"OK","CHECK INPUTS",E21-D21))</f>
        <v/>
      </c>
      <c r="G21" t="str" s="9">
        <v/>
      </c>
      <c r="H21" t="str" s="10">
        <f>IF('Abstract'!N21="","",IF('Abstract'!N21&lt;&gt;"OK","CHECK INPUTS",'Abstract'!H21))</f>
        <v/>
      </c>
      <c r="I21" t="str" s="10">
        <f>IF(M21="","",IF(M21&lt;&gt;"OK","CHECK INPUTS",ROUND(D21*G21,2)))</f>
        <v/>
      </c>
      <c r="J21" t="str" s="10">
        <f>IF('Abstract'!N21="","",IF('Abstract'!N21&lt;&gt;"OK","CHECK INPUTS",'Abstract'!K21))</f>
        <v/>
      </c>
      <c r="K21" t="str" s="10">
        <f>IF(M21="","",IF(M21&lt;&gt;"OK","CHECK INPUTS",J21-I21))</f>
        <v/>
      </c>
      <c r="L21" t="str" s="4">
        <f>IF('Abstract'!N21="","",IF('Abstract'!N21&lt;&gt;"OK","CHECK INPUTS",'Abstract'!M21))</f>
        <v/>
      </c>
      <c r="M21" t="str" s="4">
        <f>IF('Abstract'!N21="","",IF(OR('Abstract'!N21&lt;&gt;"OK",COUNT(G21)&lt;&gt;1,G21&lt;0),"CHECK INPUTS","OK"))</f>
        <v/>
      </c>
    </row>
    <row r="22" ht="32" customHeight="1">
      <c r="A22" t="str" s="4">
        <f>IF('Abstract'!N22="","",IF('Abstract'!N22&lt;&gt;"OK","CHECK INPUTS",'Abstract'!A22))</f>
        <v/>
      </c>
      <c r="B22" t="str" s="4">
        <f>IF('Abstract'!N22="","",IF('Abstract'!N22&lt;&gt;"OK","CHECK INPUTS",'Abstract'!B22))</f>
        <v/>
      </c>
      <c r="C22" t="str" s="4">
        <f>IF('Abstract'!N22="","",IF('Abstract'!N22&lt;&gt;"OK","CHECK INPUTS",'Abstract'!C22))</f>
        <v/>
      </c>
      <c r="D22" t="str" s="8">
        <f>IF('Abstract'!N22="","",IF('Abstract'!N22&lt;&gt;"OK","CHECK INPUTS",'Abstract'!D22))</f>
        <v/>
      </c>
      <c r="E22" t="str" s="8">
        <f>IF('Abstract'!N22="","",IF('Abstract'!N22&lt;&gt;"OK","CHECK INPUTS",'Abstract'!G22))</f>
        <v/>
      </c>
      <c r="F22" t="str" s="8">
        <f>IF(M22="","",IF(M22&lt;&gt;"OK","CHECK INPUTS",E22-D22))</f>
        <v/>
      </c>
      <c r="G22" t="str" s="9">
        <v/>
      </c>
      <c r="H22" t="str" s="10">
        <f>IF('Abstract'!N22="","",IF('Abstract'!N22&lt;&gt;"OK","CHECK INPUTS",'Abstract'!H22))</f>
        <v/>
      </c>
      <c r="I22" t="str" s="10">
        <f>IF(M22="","",IF(M22&lt;&gt;"OK","CHECK INPUTS",ROUND(D22*G22,2)))</f>
        <v/>
      </c>
      <c r="J22" t="str" s="10">
        <f>IF('Abstract'!N22="","",IF('Abstract'!N22&lt;&gt;"OK","CHECK INPUTS",'Abstract'!K22))</f>
        <v/>
      </c>
      <c r="K22" t="str" s="10">
        <f>IF(M22="","",IF(M22&lt;&gt;"OK","CHECK INPUTS",J22-I22))</f>
        <v/>
      </c>
      <c r="L22" t="str" s="4">
        <f>IF('Abstract'!N22="","",IF('Abstract'!N22&lt;&gt;"OK","CHECK INPUTS",'Abstract'!M22))</f>
        <v/>
      </c>
      <c r="M22" t="str" s="4">
        <f>IF('Abstract'!N22="","",IF(OR('Abstract'!N22&lt;&gt;"OK",COUNT(G22)&lt;&gt;1,G22&lt;0),"CHECK INPUTS","OK"))</f>
        <v/>
      </c>
    </row>
    <row r="23" ht="32" customHeight="1">
      <c r="A23" t="str" s="4">
        <f>IF('Abstract'!N23="","",IF('Abstract'!N23&lt;&gt;"OK","CHECK INPUTS",'Abstract'!A23))</f>
        <v/>
      </c>
      <c r="B23" t="str" s="4">
        <f>IF('Abstract'!N23="","",IF('Abstract'!N23&lt;&gt;"OK","CHECK INPUTS",'Abstract'!B23))</f>
        <v/>
      </c>
      <c r="C23" t="str" s="4">
        <f>IF('Abstract'!N23="","",IF('Abstract'!N23&lt;&gt;"OK","CHECK INPUTS",'Abstract'!C23))</f>
        <v/>
      </c>
      <c r="D23" t="str" s="8">
        <f>IF('Abstract'!N23="","",IF('Abstract'!N23&lt;&gt;"OK","CHECK INPUTS",'Abstract'!D23))</f>
        <v/>
      </c>
      <c r="E23" t="str" s="8">
        <f>IF('Abstract'!N23="","",IF('Abstract'!N23&lt;&gt;"OK","CHECK INPUTS",'Abstract'!G23))</f>
        <v/>
      </c>
      <c r="F23" t="str" s="8">
        <f>IF(M23="","",IF(M23&lt;&gt;"OK","CHECK INPUTS",E23-D23))</f>
        <v/>
      </c>
      <c r="G23" t="str" s="9">
        <v/>
      </c>
      <c r="H23" t="str" s="10">
        <f>IF('Abstract'!N23="","",IF('Abstract'!N23&lt;&gt;"OK","CHECK INPUTS",'Abstract'!H23))</f>
        <v/>
      </c>
      <c r="I23" t="str" s="10">
        <f>IF(M23="","",IF(M23&lt;&gt;"OK","CHECK INPUTS",ROUND(D23*G23,2)))</f>
        <v/>
      </c>
      <c r="J23" t="str" s="10">
        <f>IF('Abstract'!N23="","",IF('Abstract'!N23&lt;&gt;"OK","CHECK INPUTS",'Abstract'!K23))</f>
        <v/>
      </c>
      <c r="K23" t="str" s="10">
        <f>IF(M23="","",IF(M23&lt;&gt;"OK","CHECK INPUTS",J23-I23))</f>
        <v/>
      </c>
      <c r="L23" t="str" s="4">
        <f>IF('Abstract'!N23="","",IF('Abstract'!N23&lt;&gt;"OK","CHECK INPUTS",'Abstract'!M23))</f>
        <v/>
      </c>
      <c r="M23" t="str" s="4">
        <f>IF('Abstract'!N23="","",IF(OR('Abstract'!N23&lt;&gt;"OK",COUNT(G23)&lt;&gt;1,G23&lt;0),"CHECK INPUTS","OK"))</f>
        <v/>
      </c>
    </row>
    <row r="24" ht="32" customHeight="1">
      <c r="A24" t="str" s="4">
        <f>IF('Abstract'!N24="","",IF('Abstract'!N24&lt;&gt;"OK","CHECK INPUTS",'Abstract'!A24))</f>
        <v/>
      </c>
      <c r="B24" t="str" s="4">
        <f>IF('Abstract'!N24="","",IF('Abstract'!N24&lt;&gt;"OK","CHECK INPUTS",'Abstract'!B24))</f>
        <v/>
      </c>
      <c r="C24" t="str" s="4">
        <f>IF('Abstract'!N24="","",IF('Abstract'!N24&lt;&gt;"OK","CHECK INPUTS",'Abstract'!C24))</f>
        <v/>
      </c>
      <c r="D24" t="str" s="8">
        <f>IF('Abstract'!N24="","",IF('Abstract'!N24&lt;&gt;"OK","CHECK INPUTS",'Abstract'!D24))</f>
        <v/>
      </c>
      <c r="E24" t="str" s="8">
        <f>IF('Abstract'!N24="","",IF('Abstract'!N24&lt;&gt;"OK","CHECK INPUTS",'Abstract'!G24))</f>
        <v/>
      </c>
      <c r="F24" t="str" s="8">
        <f>IF(M24="","",IF(M24&lt;&gt;"OK","CHECK INPUTS",E24-D24))</f>
        <v/>
      </c>
      <c r="G24" t="str" s="9">
        <v/>
      </c>
      <c r="H24" t="str" s="10">
        <f>IF('Abstract'!N24="","",IF('Abstract'!N24&lt;&gt;"OK","CHECK INPUTS",'Abstract'!H24))</f>
        <v/>
      </c>
      <c r="I24" t="str" s="10">
        <f>IF(M24="","",IF(M24&lt;&gt;"OK","CHECK INPUTS",ROUND(D24*G24,2)))</f>
        <v/>
      </c>
      <c r="J24" t="str" s="10">
        <f>IF('Abstract'!N24="","",IF('Abstract'!N24&lt;&gt;"OK","CHECK INPUTS",'Abstract'!K24))</f>
        <v/>
      </c>
      <c r="K24" t="str" s="10">
        <f>IF(M24="","",IF(M24&lt;&gt;"OK","CHECK INPUTS",J24-I24))</f>
        <v/>
      </c>
      <c r="L24" t="str" s="4">
        <f>IF('Abstract'!N24="","",IF('Abstract'!N24&lt;&gt;"OK","CHECK INPUTS",'Abstract'!M24))</f>
        <v/>
      </c>
      <c r="M24" t="str" s="4">
        <f>IF('Abstract'!N24="","",IF(OR('Abstract'!N24&lt;&gt;"OK",COUNT(G24)&lt;&gt;1,G24&lt;0),"CHECK INPUTS","OK"))</f>
        <v/>
      </c>
    </row>
    <row r="25" ht="32" customHeight="1">
      <c r="A25" t="str" s="4">
        <f>IF('Abstract'!N25="","",IF('Abstract'!N25&lt;&gt;"OK","CHECK INPUTS",'Abstract'!A25))</f>
        <v/>
      </c>
      <c r="B25" t="str" s="4">
        <f>IF('Abstract'!N25="","",IF('Abstract'!N25&lt;&gt;"OK","CHECK INPUTS",'Abstract'!B25))</f>
        <v/>
      </c>
      <c r="C25" t="str" s="4">
        <f>IF('Abstract'!N25="","",IF('Abstract'!N25&lt;&gt;"OK","CHECK INPUTS",'Abstract'!C25))</f>
        <v/>
      </c>
      <c r="D25" t="str" s="8">
        <f>IF('Abstract'!N25="","",IF('Abstract'!N25&lt;&gt;"OK","CHECK INPUTS",'Abstract'!D25))</f>
        <v/>
      </c>
      <c r="E25" t="str" s="8">
        <f>IF('Abstract'!N25="","",IF('Abstract'!N25&lt;&gt;"OK","CHECK INPUTS",'Abstract'!G25))</f>
        <v/>
      </c>
      <c r="F25" t="str" s="8">
        <f>IF(M25="","",IF(M25&lt;&gt;"OK","CHECK INPUTS",E25-D25))</f>
        <v/>
      </c>
      <c r="G25" t="str" s="9">
        <v/>
      </c>
      <c r="H25" t="str" s="10">
        <f>IF('Abstract'!N25="","",IF('Abstract'!N25&lt;&gt;"OK","CHECK INPUTS",'Abstract'!H25))</f>
        <v/>
      </c>
      <c r="I25" t="str" s="10">
        <f>IF(M25="","",IF(M25&lt;&gt;"OK","CHECK INPUTS",ROUND(D25*G25,2)))</f>
        <v/>
      </c>
      <c r="J25" t="str" s="10">
        <f>IF('Abstract'!N25="","",IF('Abstract'!N25&lt;&gt;"OK","CHECK INPUTS",'Abstract'!K25))</f>
        <v/>
      </c>
      <c r="K25" t="str" s="10">
        <f>IF(M25="","",IF(M25&lt;&gt;"OK","CHECK INPUTS",J25-I25))</f>
        <v/>
      </c>
      <c r="L25" t="str" s="4">
        <f>IF('Abstract'!N25="","",IF('Abstract'!N25&lt;&gt;"OK","CHECK INPUTS",'Abstract'!M25))</f>
        <v/>
      </c>
      <c r="M25" t="str" s="4">
        <f>IF('Abstract'!N25="","",IF(OR('Abstract'!N25&lt;&gt;"OK",COUNT(G25)&lt;&gt;1,G25&lt;0),"CHECK INPUTS","OK"))</f>
        <v/>
      </c>
    </row>
    <row r="26" ht="32" customHeight="1">
      <c r="A26" t="str" s="4">
        <f>IF('Abstract'!N26="","",IF('Abstract'!N26&lt;&gt;"OK","CHECK INPUTS",'Abstract'!A26))</f>
        <v/>
      </c>
      <c r="B26" t="str" s="4">
        <f>IF('Abstract'!N26="","",IF('Abstract'!N26&lt;&gt;"OK","CHECK INPUTS",'Abstract'!B26))</f>
        <v/>
      </c>
      <c r="C26" t="str" s="4">
        <f>IF('Abstract'!N26="","",IF('Abstract'!N26&lt;&gt;"OK","CHECK INPUTS",'Abstract'!C26))</f>
        <v/>
      </c>
      <c r="D26" t="str" s="8">
        <f>IF('Abstract'!N26="","",IF('Abstract'!N26&lt;&gt;"OK","CHECK INPUTS",'Abstract'!D26))</f>
        <v/>
      </c>
      <c r="E26" t="str" s="8">
        <f>IF('Abstract'!N26="","",IF('Abstract'!N26&lt;&gt;"OK","CHECK INPUTS",'Abstract'!G26))</f>
        <v/>
      </c>
      <c r="F26" t="str" s="8">
        <f>IF(M26="","",IF(M26&lt;&gt;"OK","CHECK INPUTS",E26-D26))</f>
        <v/>
      </c>
      <c r="G26" t="str" s="9">
        <v/>
      </c>
      <c r="H26" t="str" s="10">
        <f>IF('Abstract'!N26="","",IF('Abstract'!N26&lt;&gt;"OK","CHECK INPUTS",'Abstract'!H26))</f>
        <v/>
      </c>
      <c r="I26" t="str" s="10">
        <f>IF(M26="","",IF(M26&lt;&gt;"OK","CHECK INPUTS",ROUND(D26*G26,2)))</f>
        <v/>
      </c>
      <c r="J26" t="str" s="10">
        <f>IF('Abstract'!N26="","",IF('Abstract'!N26&lt;&gt;"OK","CHECK INPUTS",'Abstract'!K26))</f>
        <v/>
      </c>
      <c r="K26" t="str" s="10">
        <f>IF(M26="","",IF(M26&lt;&gt;"OK","CHECK INPUTS",J26-I26))</f>
        <v/>
      </c>
      <c r="L26" t="str" s="4">
        <f>IF('Abstract'!N26="","",IF('Abstract'!N26&lt;&gt;"OK","CHECK INPUTS",'Abstract'!M26))</f>
        <v/>
      </c>
      <c r="M26" t="str" s="4">
        <f>IF('Abstract'!N26="","",IF(OR('Abstract'!N26&lt;&gt;"OK",COUNT(G26)&lt;&gt;1,G26&lt;0),"CHECK INPUTS","OK"))</f>
        <v/>
      </c>
    </row>
    <row r="27" ht="32" customHeight="1">
      <c r="A27" t="str" s="4">
        <f>IF('Abstract'!N27="","",IF('Abstract'!N27&lt;&gt;"OK","CHECK INPUTS",'Abstract'!A27))</f>
        <v/>
      </c>
      <c r="B27" t="str" s="4">
        <f>IF('Abstract'!N27="","",IF('Abstract'!N27&lt;&gt;"OK","CHECK INPUTS",'Abstract'!B27))</f>
        <v/>
      </c>
      <c r="C27" t="str" s="4">
        <f>IF('Abstract'!N27="","",IF('Abstract'!N27&lt;&gt;"OK","CHECK INPUTS",'Abstract'!C27))</f>
        <v/>
      </c>
      <c r="D27" t="str" s="8">
        <f>IF('Abstract'!N27="","",IF('Abstract'!N27&lt;&gt;"OK","CHECK INPUTS",'Abstract'!D27))</f>
        <v/>
      </c>
      <c r="E27" t="str" s="8">
        <f>IF('Abstract'!N27="","",IF('Abstract'!N27&lt;&gt;"OK","CHECK INPUTS",'Abstract'!G27))</f>
        <v/>
      </c>
      <c r="F27" t="str" s="8">
        <f>IF(M27="","",IF(M27&lt;&gt;"OK","CHECK INPUTS",E27-D27))</f>
        <v/>
      </c>
      <c r="G27" t="str" s="9">
        <v/>
      </c>
      <c r="H27" t="str" s="10">
        <f>IF('Abstract'!N27="","",IF('Abstract'!N27&lt;&gt;"OK","CHECK INPUTS",'Abstract'!H27))</f>
        <v/>
      </c>
      <c r="I27" t="str" s="10">
        <f>IF(M27="","",IF(M27&lt;&gt;"OK","CHECK INPUTS",ROUND(D27*G27,2)))</f>
        <v/>
      </c>
      <c r="J27" t="str" s="10">
        <f>IF('Abstract'!N27="","",IF('Abstract'!N27&lt;&gt;"OK","CHECK INPUTS",'Abstract'!K27))</f>
        <v/>
      </c>
      <c r="K27" t="str" s="10">
        <f>IF(M27="","",IF(M27&lt;&gt;"OK","CHECK INPUTS",J27-I27))</f>
        <v/>
      </c>
      <c r="L27" t="str" s="4">
        <f>IF('Abstract'!N27="","",IF('Abstract'!N27&lt;&gt;"OK","CHECK INPUTS",'Abstract'!M27))</f>
        <v/>
      </c>
      <c r="M27" t="str" s="4">
        <f>IF('Abstract'!N27="","",IF(OR('Abstract'!N27&lt;&gt;"OK",COUNT(G27)&lt;&gt;1,G27&lt;0),"CHECK INPUTS","OK"))</f>
        <v/>
      </c>
    </row>
    <row r="28" ht="32" customHeight="1">
      <c r="A28" t="str" s="4">
        <f>IF('Abstract'!N28="","",IF('Abstract'!N28&lt;&gt;"OK","CHECK INPUTS",'Abstract'!A28))</f>
        <v/>
      </c>
      <c r="B28" t="str" s="4">
        <f>IF('Abstract'!N28="","",IF('Abstract'!N28&lt;&gt;"OK","CHECK INPUTS",'Abstract'!B28))</f>
        <v/>
      </c>
      <c r="C28" t="str" s="4">
        <f>IF('Abstract'!N28="","",IF('Abstract'!N28&lt;&gt;"OK","CHECK INPUTS",'Abstract'!C28))</f>
        <v/>
      </c>
      <c r="D28" t="str" s="8">
        <f>IF('Abstract'!N28="","",IF('Abstract'!N28&lt;&gt;"OK","CHECK INPUTS",'Abstract'!D28))</f>
        <v/>
      </c>
      <c r="E28" t="str" s="8">
        <f>IF('Abstract'!N28="","",IF('Abstract'!N28&lt;&gt;"OK","CHECK INPUTS",'Abstract'!G28))</f>
        <v/>
      </c>
      <c r="F28" t="str" s="8">
        <f>IF(M28="","",IF(M28&lt;&gt;"OK","CHECK INPUTS",E28-D28))</f>
        <v/>
      </c>
      <c r="G28" t="str" s="9">
        <v/>
      </c>
      <c r="H28" t="str" s="10">
        <f>IF('Abstract'!N28="","",IF('Abstract'!N28&lt;&gt;"OK","CHECK INPUTS",'Abstract'!H28))</f>
        <v/>
      </c>
      <c r="I28" t="str" s="10">
        <f>IF(M28="","",IF(M28&lt;&gt;"OK","CHECK INPUTS",ROUND(D28*G28,2)))</f>
        <v/>
      </c>
      <c r="J28" t="str" s="10">
        <f>IF('Abstract'!N28="","",IF('Abstract'!N28&lt;&gt;"OK","CHECK INPUTS",'Abstract'!K28))</f>
        <v/>
      </c>
      <c r="K28" t="str" s="10">
        <f>IF(M28="","",IF(M28&lt;&gt;"OK","CHECK INPUTS",J28-I28))</f>
        <v/>
      </c>
      <c r="L28" t="str" s="4">
        <f>IF('Abstract'!N28="","",IF('Abstract'!N28&lt;&gt;"OK","CHECK INPUTS",'Abstract'!M28))</f>
        <v/>
      </c>
      <c r="M28" t="str" s="4">
        <f>IF('Abstract'!N28="","",IF(OR('Abstract'!N28&lt;&gt;"OK",COUNT(G28)&lt;&gt;1,G28&lt;0),"CHECK INPUTS","OK"))</f>
        <v/>
      </c>
    </row>
    <row r="29" ht="32" customHeight="1">
      <c r="A29" t="str" s="11">
        <v>Value totals</v>
      </c>
      <c r="B29" t="str" s="11">
        <v/>
      </c>
      <c r="C29" t="str" s="11">
        <v/>
      </c>
      <c r="D29" t="str" s="11">
        <v/>
      </c>
      <c r="E29" t="str" s="11">
        <v/>
      </c>
      <c r="F29" t="str" s="11">
        <v/>
      </c>
      <c r="G29" t="str" s="12">
        <v/>
      </c>
      <c r="H29" t="str" s="12">
        <v/>
      </c>
      <c r="I29" s="12">
        <f>IF(COUNTIFS(M9:M28,"CHECK INPUTS")&gt;0,"CHECK INPUTS",SUM(I9:I28))</f>
        <v>250000</v>
      </c>
      <c r="J29" s="12">
        <f>IF(COUNTIFS(M9:M28,"CHECK INPUTS")&gt;0,"CHECK INPUTS",SUM(J9:J28))</f>
        <v>265500</v>
      </c>
      <c r="K29" s="12">
        <f>IF(COUNTIFS(M9:M28,"CHECK INPUTS")&gt;0,"CHECK INPUTS",SUM(K9:K28))</f>
        <v>15500</v>
      </c>
    </row>
    <row r="30" ht="32" customHeight="1">
      <c r="A30" t="str" s="4">
        <v>Net change combines additions and omissions. Do not use it as an approval threshold; follow the actual contract.</v>
      </c>
    </row>
    <row r="31" ht="32" customHeight="1">
      <c r="A31" t="str" s="4">
        <v>Review final quantity versus WO for every item, then obtain the required extra / substituted item and rate approvals.</v>
      </c>
    </row>
  </sheetData>
  <mergeCells count="7">
    <mergeCell ref="A2:M2"/>
    <mergeCell ref="A4:M4"/>
    <mergeCell ref="A5:M5"/>
    <mergeCell ref="A6:M6"/>
    <mergeCell ref="A7:M7"/>
    <mergeCell ref="A30:M30"/>
    <mergeCell ref="A31:M31"/>
  </mergeCells>
  <ignoredErrors>
    <ignoredError numberStoredAsText="1" sqref="A2:M31"/>
  </ignoredErrors>
  <pageMargins left="0.25" right="0.25" top="0.4" bottom="0.4" header="0.2" footer="0.2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SiteSetu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Abstract</vt:lpstr>
      <vt:lpstr>RA bill summary</vt:lpstr>
      <vt:lpstr>Final bill</vt:lpstr>
      <vt:lpstr>Deviation statement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SiteSetu</dc:creator>
  <dc:title>Construction billing format</dc:title>
</cp:coreProperties>
</file>